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OPĆI DIO" sheetId="1" r:id="rId1"/>
    <sheet name="PLAN PRIHODA" sheetId="2" r:id="rId2"/>
    <sheet name="PLAN RASHODA I IZDATAKA 2022" sheetId="3" r:id="rId3"/>
    <sheet name="PLAN RASHODA I IZDATAKA 2023" sheetId="4" r:id="rId4"/>
    <sheet name="PLAN RASHODA I IZDATAKA 2024" sheetId="5" r:id="rId5"/>
  </sheets>
  <definedNames>
    <definedName name="Excel_BuiltIn_Print_Area" localSheetId="0">'OPĆI DIO'!$A$2:$H$26</definedName>
    <definedName name="Excel_BuiltIn_Print_Area" localSheetId="1">'PLAN PRIHODA'!$A$2:$H$54</definedName>
    <definedName name="Excel_BuiltIn_Print_Titles" localSheetId="1">'PLAN PRIHODA'!$2:$2</definedName>
    <definedName name="Excel_BuiltIn_Print_Titles" localSheetId="2">'PLAN RASHODA I IZDATAKA 2022'!$9:$10</definedName>
    <definedName name="Excel_BuiltIn_Print_Titles" localSheetId="3">'PLAN RASHODA I IZDATAKA 2023'!$9:$10</definedName>
    <definedName name="Excel_BuiltIn_Print_Titles" localSheetId="4">'PLAN RASHODA I IZDATAKA 2024'!$9:$10</definedName>
    <definedName name="_xlnm.Print_Titles" localSheetId="1">'PLAN PRIHODA'!$2:$2</definedName>
    <definedName name="_xlnm.Print_Titles" localSheetId="2">'PLAN RASHODA I IZDATAKA 2022'!$9:$10</definedName>
    <definedName name="_xlnm.Print_Titles" localSheetId="3">'PLAN RASHODA I IZDATAKA 2023'!$9:$10</definedName>
    <definedName name="_xlnm.Print_Titles" localSheetId="4">'PLAN RASHODA I IZDATAKA 2024'!$9:$10</definedName>
    <definedName name="_xlnm.Print_Area" localSheetId="0">'OPĆI DIO'!$A$2:$H$26</definedName>
    <definedName name="_xlnm.Print_Area" localSheetId="1">'PLAN PRIHODA'!$A$2:$H$54</definedName>
  </definedNames>
  <calcPr fullCalcOnLoad="1"/>
</workbook>
</file>

<file path=xl/sharedStrings.xml><?xml version="1.0" encoding="utf-8"?>
<sst xmlns="http://schemas.openxmlformats.org/spreadsheetml/2006/main" count="398" uniqueCount="171">
  <si>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</si>
  <si>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</si>
  <si>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</si>
  <si>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</si>
  <si>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</si>
  <si>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</si>
  <si>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</si>
  <si>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</si>
  <si>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</si>
  <si>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</si>
  <si>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</si>
  <si>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</si>
  <si>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</si>
  <si>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</si>
  <si>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</si>
  <si>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</si>
  <si>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Osijek, 07.listopada 2022.</t>
  </si>
  <si>
    <t>Izvor prihoda i primitaka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</si>
  <si>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</si>
  <si>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</si>
  <si>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</si>
  <si>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</si>
  <si>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</si>
  <si>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</si>
  <si>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</si>
  <si>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</si>
  <si>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</si>
  <si>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2022.</t>
  </si>
  <si>
    <t>Ravnatelj</t>
  </si>
  <si>
    <t>Vjekoslav Ćurić,prof.</t>
  </si>
  <si>
    <t>2023.</t>
  </si>
  <si>
    <t>Ukupno prihodi i primici za 2023.</t>
  </si>
  <si>
    <t>2024.</t>
  </si>
  <si>
    <t>Ukupno prihodi i primici za 2024.</t>
  </si>
  <si>
    <t>DOM ZA STARIJE I NEMOĆNE OSOBE OSIJEK</t>
  </si>
  <si>
    <t>PLAN RASHODA I IZDATAKA</t>
  </si>
  <si>
    <t>Funk-cija</t>
  </si>
  <si>
    <t>Šifra</t>
  </si>
  <si>
    <t>Naziv</t>
  </si>
  <si>
    <t>UKUPNO  PLAN ZA 2023.</t>
  </si>
  <si>
    <t>Opći prihodi i primici -decentrali-zacija</t>
  </si>
  <si>
    <t>Donacije</t>
  </si>
  <si>
    <t>Prihodi od nefinancijske imovine i nadoknade šteta s osnova osiguranja</t>
  </si>
  <si>
    <t>PRORAČUNSKI KORISNIK</t>
  </si>
  <si>
    <t>Program 1305</t>
  </si>
  <si>
    <t>FINANCIRANJE/SUFINANCIRANJE USTANOVA SOCIJALNE SKRBI I SOCIJALNIH PROGRAMA JEDINICA LOKALNE SAMOUPRAVE PREMA MINIMALNOM STANDARDU</t>
  </si>
  <si>
    <t>1020</t>
  </si>
  <si>
    <t>A 1305 01</t>
  </si>
  <si>
    <t>OSNOVNI PROGRAM ZBRINJAVANJA STARIJIH OSOBA - DOMOVI ZA STARIJE I NEMOĆNE OSOBE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</si>
  <si>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</si>
  <si>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</si>
  <si>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</si>
  <si>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</si>
  <si>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</si>
  <si>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</si>
  <si>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</si>
  <si>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</si>
  <si>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</si>
  <si>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</si>
  <si>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</si>
  <si>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</si>
  <si>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</si>
  <si>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322</t>
  </si>
  <si>
    <t>Rashodi za materijal i energiju</t>
  </si>
  <si>
    <t>3223</t>
  </si>
  <si>
    <t>Energija</t>
  </si>
  <si>
    <t>323</t>
  </si>
  <si>
    <t>Rashodi za usluge</t>
  </si>
  <si>
    <t>3232</t>
  </si>
  <si>
    <t>Usluge tekućeg i investicijskog održavanja</t>
  </si>
  <si>
    <t>Ostali nespomenuti rashodi poslovanja</t>
  </si>
  <si>
    <t>Naknade za rad predstavničkih i izvršnih tijela, povjerenstava i slično</t>
  </si>
  <si>
    <t>Rashodi za nabavu nefinancijske imovine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</si>
  <si>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</si>
  <si>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</si>
  <si>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</si>
  <si>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</si>
  <si>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</si>
  <si>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</si>
  <si>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</si>
  <si>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</si>
  <si>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</si>
  <si>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</si>
  <si>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</si>
  <si>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</si>
  <si>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</si>
  <si>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</si>
  <si>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</si>
  <si>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</si>
  <si>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4227</t>
  </si>
  <si>
    <t>Uređaji, strojevi i oprema za ostale namjene</t>
  </si>
  <si>
    <t>45</t>
  </si>
  <si>
    <t>Rashodi za dodatna ulaganja na nefinancijskoj imovini</t>
  </si>
  <si>
    <t>451</t>
  </si>
  <si>
    <t>Dodatna ulaganja na građevinskim objektima</t>
  </si>
  <si>
    <t>4511</t>
  </si>
  <si>
    <t>Program 8011</t>
  </si>
  <si>
    <t>FINANCIRANJE DOMOVA ZA STARIJE I NEMOĆNE OSOBE IZVAN ŽUPANIJSKOG PRORAČUNA</t>
  </si>
  <si>
    <t>A 8011 01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</si>
  <si>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</si>
  <si>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</si>
  <si>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</si>
  <si>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</si>
  <si>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</si>
  <si>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</si>
  <si>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</si>
  <si>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Doprinos MIO na plaću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</si>
  <si>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</si>
  <si>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</si>
  <si>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</si>
  <si>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</si>
  <si>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</si>
  <si>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</si>
  <si>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</si>
  <si>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</si>
  <si>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</si>
  <si>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</si>
  <si>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</si>
  <si>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</si>
  <si>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</si>
  <si>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</si>
  <si>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</si>
  <si>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</si>
  <si>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</si>
  <si>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</si>
  <si>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</si>
  <si>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</si>
  <si>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</si>
  <si>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</si>
  <si>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</si>
  <si>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</si>
  <si>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</si>
  <si>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</si>
  <si>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</si>
  <si>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</si>
  <si>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</si>
  <si>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</si>
  <si>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</si>
  <si>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</si>
  <si>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</si>
  <si>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</si>
  <si>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</si>
  <si>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</si>
  <si>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</si>
  <si>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</si>
  <si>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</si>
  <si>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</si>
  <si>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</si>
  <si>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</si>
  <si>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</si>
  <si>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</si>
  <si>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</si>
  <si>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</si>
  <si>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</si>
  <si>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</si>
  <si>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</si>
  <si>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</si>
  <si>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</si>
  <si>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</si>
  <si>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</si>
  <si>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</si>
  <si>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Vjekoslav Ćurić,prof</t>
  </si>
  <si>
    <t>2025.</t>
  </si>
  <si>
    <t>UKUPNO   PLAN ZA 2024.</t>
  </si>
  <si>
    <t>UKUPNO  PLAN ZA 2025.</t>
  </si>
  <si>
    <t>EUR</t>
  </si>
  <si>
    <t xml:space="preserve"> PRIJEDLOG FINANCIJSKOG PLAN DOMA ZA STARIJE I NEMOĆNE OSOBE OSIJEK ZA 2023. I  PROJEKCIJA PLANA ZA  2024. I 2025. GODINU </t>
  </si>
  <si>
    <t>Financijski plan 
za 2023.</t>
  </si>
  <si>
    <t>Projekcija plana
za 2024.</t>
  </si>
  <si>
    <t>Projekcija plana 
za 2025.</t>
  </si>
  <si>
    <t>Prihodi za posebne namjene -decentraliza-cija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</si>
</sst>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\-??\ _k_n_-;_-@_-"/>
  </numFmts>
  <fonts count="65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50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2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8" fillId="46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1" fillId="0" borderId="0" applyFill="0" applyBorder="0" applyAlignment="0" applyProtection="0"/>
    <xf numFmtId="0" fontId="59" fillId="0" borderId="13" applyNumberFormat="0" applyFill="0" applyAlignment="0" applyProtection="0"/>
    <xf numFmtId="0" fontId="60" fillId="47" borderId="1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0" fillId="0" borderId="18" xfId="0" applyNumberFormat="1" applyFont="1" applyFill="1" applyBorder="1" applyAlignment="1" applyProtection="1">
      <alignment horizontal="left"/>
      <protection/>
    </xf>
    <xf numFmtId="0" fontId="21" fillId="0" borderId="19" xfId="0" applyNumberFormat="1" applyFont="1" applyFill="1" applyBorder="1" applyAlignment="1" applyProtection="1">
      <alignment horizont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 wrapText="1"/>
    </xf>
    <xf numFmtId="3" fontId="20" fillId="49" borderId="19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/>
    </xf>
    <xf numFmtId="0" fontId="22" fillId="49" borderId="17" xfId="0" applyFont="1" applyFill="1" applyBorder="1" applyAlignment="1">
      <alignment horizontal="left"/>
    </xf>
    <xf numFmtId="0" fontId="1" fillId="49" borderId="18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20" fillId="0" borderId="19" xfId="0" applyNumberFormat="1" applyFont="1" applyBorder="1" applyAlignment="1">
      <alignment horizontal="right"/>
    </xf>
    <xf numFmtId="3" fontId="20" fillId="49" borderId="19" xfId="0" applyNumberFormat="1" applyFont="1" applyFill="1" applyBorder="1" applyAlignment="1" applyProtection="1">
      <alignment horizontal="right" wrapText="1"/>
      <protection/>
    </xf>
    <xf numFmtId="3" fontId="20" fillId="50" borderId="17" xfId="0" applyNumberFormat="1" applyFont="1" applyFill="1" applyBorder="1" applyAlignment="1">
      <alignment horizontal="right"/>
    </xf>
    <xf numFmtId="3" fontId="20" fillId="50" borderId="19" xfId="0" applyNumberFormat="1" applyFont="1" applyFill="1" applyBorder="1" applyAlignment="1" applyProtection="1">
      <alignment horizontal="right" wrapText="1"/>
      <protection/>
    </xf>
    <xf numFmtId="3" fontId="20" fillId="49" borderId="17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6" fillId="35" borderId="21" xfId="0" applyNumberFormat="1" applyFont="1" applyFill="1" applyBorder="1" applyAlignment="1">
      <alignment horizontal="right" vertical="top" wrapText="1"/>
    </xf>
    <xf numFmtId="1" fontId="26" fillId="35" borderId="22" xfId="0" applyNumberFormat="1" applyFont="1" applyFill="1" applyBorder="1" applyAlignment="1">
      <alignment horizontal="left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left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left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left" wrapText="1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1" fontId="1" fillId="0" borderId="41" xfId="0" applyNumberFormat="1" applyFont="1" applyBorder="1" applyAlignment="1">
      <alignment horizontal="left" wrapText="1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1" fontId="26" fillId="0" borderId="46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/>
    </xf>
    <xf numFmtId="1" fontId="26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" fontId="26" fillId="0" borderId="21" xfId="0" applyNumberFormat="1" applyFont="1" applyFill="1" applyBorder="1" applyAlignment="1">
      <alignment horizontal="right" vertical="top" wrapText="1"/>
    </xf>
    <xf numFmtId="1" fontId="26" fillId="0" borderId="22" xfId="0" applyNumberFormat="1" applyFont="1" applyFill="1" applyBorder="1" applyAlignment="1">
      <alignment horizontal="left" wrapText="1"/>
    </xf>
    <xf numFmtId="3" fontId="1" fillId="0" borderId="28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" fontId="1" fillId="0" borderId="47" xfId="0" applyNumberFormat="1" applyFont="1" applyBorder="1" applyAlignment="1">
      <alignment wrapText="1"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5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right" wrapText="1"/>
    </xf>
    <xf numFmtId="0" fontId="33" fillId="36" borderId="19" xfId="0" applyFont="1" applyFill="1" applyBorder="1" applyAlignment="1">
      <alignment wrapText="1"/>
    </xf>
    <xf numFmtId="4" fontId="34" fillId="50" borderId="19" xfId="0" applyNumberFormat="1" applyFont="1" applyFill="1" applyBorder="1" applyAlignment="1">
      <alignment wrapText="1"/>
    </xf>
    <xf numFmtId="49" fontId="21" fillId="0" borderId="19" xfId="0" applyNumberFormat="1" applyFont="1" applyBorder="1" applyAlignment="1">
      <alignment wrapText="1"/>
    </xf>
    <xf numFmtId="0" fontId="35" fillId="49" borderId="19" xfId="0" applyFont="1" applyFill="1" applyBorder="1" applyAlignment="1">
      <alignment wrapText="1"/>
    </xf>
    <xf numFmtId="4" fontId="34" fillId="0" borderId="19" xfId="0" applyNumberFormat="1" applyFont="1" applyBorder="1" applyAlignment="1">
      <alignment wrapText="1"/>
    </xf>
    <xf numFmtId="49" fontId="21" fillId="50" borderId="19" xfId="0" applyNumberFormat="1" applyFont="1" applyFill="1" applyBorder="1" applyAlignment="1">
      <alignment wrapText="1"/>
    </xf>
    <xf numFmtId="0" fontId="21" fillId="50" borderId="19" xfId="0" applyFont="1" applyFill="1" applyBorder="1" applyAlignment="1">
      <alignment horizontal="right" wrapText="1"/>
    </xf>
    <xf numFmtId="0" fontId="21" fillId="50" borderId="19" xfId="0" applyFont="1" applyFill="1" applyBorder="1" applyAlignment="1">
      <alignment wrapText="1"/>
    </xf>
    <xf numFmtId="0" fontId="34" fillId="0" borderId="19" xfId="0" applyFont="1" applyBorder="1" applyAlignment="1">
      <alignment wrapText="1"/>
    </xf>
    <xf numFmtId="0" fontId="36" fillId="50" borderId="19" xfId="0" applyFont="1" applyFill="1" applyBorder="1" applyAlignment="1">
      <alignment horizontal="left" vertical="center" wrapText="1"/>
    </xf>
    <xf numFmtId="0" fontId="36" fillId="50" borderId="19" xfId="87" applyFont="1" applyFill="1" applyBorder="1" applyAlignment="1">
      <alignment horizontal="left" vertical="center" wrapText="1"/>
      <protection/>
    </xf>
    <xf numFmtId="0" fontId="37" fillId="0" borderId="19" xfId="0" applyFont="1" applyBorder="1" applyAlignment="1">
      <alignment horizontal="left" vertical="center" wrapText="1"/>
    </xf>
    <xf numFmtId="0" fontId="37" fillId="0" borderId="19" xfId="87" applyFont="1" applyBorder="1" applyAlignment="1">
      <alignment horizontal="left" vertical="center" wrapText="1"/>
      <protection/>
    </xf>
    <xf numFmtId="4" fontId="38" fillId="0" borderId="19" xfId="0" applyNumberFormat="1" applyFont="1" applyBorder="1" applyAlignment="1">
      <alignment wrapText="1"/>
    </xf>
    <xf numFmtId="0" fontId="36" fillId="50" borderId="19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7" fillId="35" borderId="19" xfId="87" applyFont="1" applyFill="1" applyBorder="1" applyAlignment="1">
      <alignment horizontal="left" vertical="center" wrapText="1"/>
      <protection/>
    </xf>
    <xf numFmtId="0" fontId="37" fillId="0" borderId="19" xfId="0" applyFont="1" applyBorder="1" applyAlignment="1">
      <alignment vertical="center" wrapText="1"/>
    </xf>
    <xf numFmtId="0" fontId="14" fillId="0" borderId="19" xfId="0" applyFont="1" applyFill="1" applyBorder="1" applyAlignment="1">
      <alignment wrapText="1"/>
    </xf>
    <xf numFmtId="0" fontId="34" fillId="0" borderId="19" xfId="0" applyFont="1" applyFill="1" applyBorder="1" applyAlignment="1">
      <alignment horizontal="left" wrapText="1"/>
    </xf>
    <xf numFmtId="0" fontId="34" fillId="0" borderId="19" xfId="0" applyFont="1" applyFill="1" applyBorder="1" applyAlignment="1">
      <alignment wrapText="1"/>
    </xf>
    <xf numFmtId="0" fontId="38" fillId="0" borderId="19" xfId="0" applyFont="1" applyFill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4" fontId="3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4" fontId="38" fillId="0" borderId="0" xfId="0" applyNumberFormat="1" applyFont="1" applyBorder="1" applyAlignment="1">
      <alignment wrapText="1"/>
    </xf>
    <xf numFmtId="49" fontId="21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3" fontId="21" fillId="50" borderId="19" xfId="0" applyNumberFormat="1" applyFont="1" applyFill="1" applyBorder="1" applyAlignment="1">
      <alignment wrapText="1"/>
    </xf>
    <xf numFmtId="0" fontId="36" fillId="0" borderId="19" xfId="0" applyFont="1" applyFill="1" applyBorder="1" applyAlignment="1">
      <alignment horizontal="left" vertical="center" wrapText="1"/>
    </xf>
    <xf numFmtId="4" fontId="34" fillId="0" borderId="19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left" wrapText="1"/>
      <protection/>
    </xf>
    <xf numFmtId="0" fontId="22" fillId="49" borderId="17" xfId="0" applyNumberFormat="1" applyFont="1" applyFill="1" applyBorder="1" applyAlignment="1" applyProtection="1">
      <alignment horizontal="left" wrapText="1"/>
      <protection/>
    </xf>
    <xf numFmtId="0" fontId="22" fillId="0" borderId="17" xfId="0" applyFont="1" applyBorder="1" applyAlignment="1">
      <alignment horizontal="left"/>
    </xf>
    <xf numFmtId="0" fontId="20" fillId="50" borderId="19" xfId="0" applyNumberFormat="1" applyFont="1" applyFill="1" applyBorder="1" applyAlignment="1" applyProtection="1">
      <alignment horizontal="left" wrapText="1"/>
      <protection/>
    </xf>
    <xf numFmtId="0" fontId="20" fillId="49" borderId="19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2" fillId="0" borderId="17" xfId="0" applyFont="1" applyFill="1" applyBorder="1" applyAlignment="1">
      <alignment horizontal="left"/>
    </xf>
    <xf numFmtId="0" fontId="17" fillId="0" borderId="52" xfId="0" applyNumberFormat="1" applyFont="1" applyFill="1" applyBorder="1" applyAlignment="1" applyProtection="1">
      <alignment horizontal="left" wrapText="1"/>
      <protection/>
    </xf>
    <xf numFmtId="0" fontId="22" fillId="0" borderId="46" xfId="0" applyFont="1" applyFill="1" applyBorder="1" applyAlignment="1">
      <alignment horizontal="center" vertical="center"/>
    </xf>
    <xf numFmtId="3" fontId="26" fillId="0" borderId="46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Heading 1 1" xfId="63"/>
    <cellStyle name="Heading 2 1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 1" xfId="83"/>
    <cellStyle name="Neutralno" xfId="84"/>
    <cellStyle name="Normalno 2" xfId="85"/>
    <cellStyle name="Obično_List1" xfId="86"/>
    <cellStyle name="Obično_List4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7</xdr:row>
      <xdr:rowOff>838200</xdr:rowOff>
    </xdr:to>
    <xdr:sp>
      <xdr:nvSpPr>
        <xdr:cNvPr id="1" name="Line 1"/>
        <xdr:cNvSpPr>
          <a:spLocks/>
        </xdr:cNvSpPr>
      </xdr:nvSpPr>
      <xdr:spPr>
        <a:xfrm>
          <a:off x="19050" y="1562100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1057275</xdr:colOff>
      <xdr:row>7</xdr:row>
      <xdr:rowOff>838200</xdr:rowOff>
    </xdr:to>
    <xdr:sp>
      <xdr:nvSpPr>
        <xdr:cNvPr id="2" name="Line 2"/>
        <xdr:cNvSpPr>
          <a:spLocks/>
        </xdr:cNvSpPr>
      </xdr:nvSpPr>
      <xdr:spPr>
        <a:xfrm>
          <a:off x="9525" y="1562100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27</xdr:row>
      <xdr:rowOff>838200</xdr:rowOff>
    </xdr:to>
    <xdr:sp>
      <xdr:nvSpPr>
        <xdr:cNvPr id="3" name="Line 1"/>
        <xdr:cNvSpPr>
          <a:spLocks/>
        </xdr:cNvSpPr>
      </xdr:nvSpPr>
      <xdr:spPr>
        <a:xfrm>
          <a:off x="19050" y="73056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27</xdr:row>
      <xdr:rowOff>838200</xdr:rowOff>
    </xdr:to>
    <xdr:sp>
      <xdr:nvSpPr>
        <xdr:cNvPr id="4" name="Line 2"/>
        <xdr:cNvSpPr>
          <a:spLocks/>
        </xdr:cNvSpPr>
      </xdr:nvSpPr>
      <xdr:spPr>
        <a:xfrm>
          <a:off x="9525" y="73056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38</xdr:row>
      <xdr:rowOff>838200</xdr:rowOff>
    </xdr:to>
    <xdr:sp>
      <xdr:nvSpPr>
        <xdr:cNvPr id="5" name="Line 1"/>
        <xdr:cNvSpPr>
          <a:spLocks/>
        </xdr:cNvSpPr>
      </xdr:nvSpPr>
      <xdr:spPr>
        <a:xfrm>
          <a:off x="19050" y="103536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38</xdr:row>
      <xdr:rowOff>838200</xdr:rowOff>
    </xdr:to>
    <xdr:sp>
      <xdr:nvSpPr>
        <xdr:cNvPr id="6" name="Line 2"/>
        <xdr:cNvSpPr>
          <a:spLocks/>
        </xdr:cNvSpPr>
      </xdr:nvSpPr>
      <xdr:spPr>
        <a:xfrm>
          <a:off x="9525" y="103536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K45"/>
  <sheetViews>
    <sheetView zoomScaleSheetLayoutView="100" zoomScalePageLayoutView="0" workbookViewId="0" topLeftCell="A7">
      <selection activeCell="H19" sqref="H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3.5">
      <c r="A2" s="170"/>
      <c r="B2" s="170"/>
      <c r="C2" s="170"/>
      <c r="D2" s="170"/>
      <c r="E2" s="170"/>
      <c r="F2" s="170"/>
      <c r="G2" s="170"/>
      <c r="H2" s="170"/>
    </row>
    <row r="3" spans="1:8" ht="48" customHeight="1">
      <c r="A3" s="164" t="s">
        <v>166</v>
      </c>
      <c r="B3" s="164"/>
      <c r="C3" s="164"/>
      <c r="D3" s="164"/>
      <c r="E3" s="164"/>
      <c r="F3" s="164"/>
      <c r="G3" s="164"/>
      <c r="H3" s="164"/>
    </row>
    <row r="4" spans="1:8" s="4" customFormat="1" ht="26.25" customHeight="1">
      <c r="A4" s="164" t="s">
        <v>0</v>
      </c>
      <c r="B4" s="164"/>
      <c r="C4" s="164"/>
      <c r="D4" s="164"/>
      <c r="E4" s="164"/>
      <c r="F4" s="164"/>
      <c r="G4" s="164"/>
      <c r="H4" s="164"/>
    </row>
    <row r="5" spans="1:8" ht="15.75" customHeight="1">
      <c r="A5" s="5"/>
      <c r="B5" s="6"/>
      <c r="C5" s="6"/>
      <c r="D5" s="6"/>
      <c r="E5" s="6"/>
      <c r="H5" s="161" t="s">
        <v>165</v>
      </c>
    </row>
    <row r="6" spans="1:9" ht="27.75" customHeight="1">
      <c r="A6" s="7"/>
      <c r="B6" s="8"/>
      <c r="C6" s="8"/>
      <c r="D6" s="9"/>
      <c r="E6" s="10"/>
      <c r="F6" s="11" t="s">
        <v>167</v>
      </c>
      <c r="G6" s="11" t="s">
        <v>168</v>
      </c>
      <c r="H6" s="12" t="s">
        <v>169</v>
      </c>
      <c r="I6" s="13"/>
    </row>
    <row r="7" spans="1:9" ht="27.75" customHeight="1">
      <c r="A7" s="166" t="s">
        <v>1</v>
      </c>
      <c r="B7" s="166"/>
      <c r="C7" s="166"/>
      <c r="D7" s="166"/>
      <c r="E7" s="166"/>
      <c r="F7" s="14">
        <f>+F8+F9</f>
        <v>2649300</v>
      </c>
      <c r="G7" s="14">
        <f>G8+G9</f>
        <v>2647176</v>
      </c>
      <c r="H7" s="14">
        <f>+H8+H9</f>
        <v>2647176</v>
      </c>
      <c r="I7" s="15"/>
    </row>
    <row r="8" spans="1:8" ht="22.5" customHeight="1">
      <c r="A8" s="165" t="s">
        <v>2</v>
      </c>
      <c r="B8" s="165"/>
      <c r="C8" s="165"/>
      <c r="D8" s="165"/>
      <c r="E8" s="165"/>
      <c r="F8" s="16">
        <v>2649300</v>
      </c>
      <c r="G8" s="16">
        <v>2647176</v>
      </c>
      <c r="H8" s="16">
        <v>2647176</v>
      </c>
    </row>
    <row r="9" spans="1:8" ht="22.5" customHeight="1">
      <c r="A9" s="171" t="s">
        <v>3</v>
      </c>
      <c r="B9" s="171"/>
      <c r="C9" s="171"/>
      <c r="D9" s="171"/>
      <c r="E9" s="171"/>
      <c r="F9" s="16">
        <v>0</v>
      </c>
      <c r="G9" s="16"/>
      <c r="H9" s="16"/>
    </row>
    <row r="10" spans="1:8" ht="22.5" customHeight="1">
      <c r="A10" s="17" t="s">
        <v>4</v>
      </c>
      <c r="B10" s="18"/>
      <c r="C10" s="18"/>
      <c r="D10" s="18"/>
      <c r="E10" s="18"/>
      <c r="F10" s="14">
        <f>+F11+F12</f>
        <v>2655950</v>
      </c>
      <c r="G10" s="14">
        <f>+G11+G12</f>
        <v>2647176</v>
      </c>
      <c r="H10" s="14">
        <f>+H11+H12</f>
        <v>2647176</v>
      </c>
    </row>
    <row r="11" spans="1:10" ht="22.5" customHeight="1">
      <c r="A11" s="165" t="s">
        <v>5</v>
      </c>
      <c r="B11" s="165"/>
      <c r="C11" s="165"/>
      <c r="D11" s="165"/>
      <c r="E11" s="165"/>
      <c r="F11" s="16">
        <v>2552426</v>
      </c>
      <c r="G11" s="16">
        <v>2543652</v>
      </c>
      <c r="H11" s="16">
        <v>2543652</v>
      </c>
      <c r="I11" s="19"/>
      <c r="J11" s="19"/>
    </row>
    <row r="12" spans="1:10" ht="22.5" customHeight="1">
      <c r="A12" s="167" t="s">
        <v>6</v>
      </c>
      <c r="B12" s="167"/>
      <c r="C12" s="167"/>
      <c r="D12" s="167"/>
      <c r="E12" s="167"/>
      <c r="F12" s="20">
        <v>103524</v>
      </c>
      <c r="G12" s="20">
        <v>103524</v>
      </c>
      <c r="H12" s="20">
        <v>103524</v>
      </c>
      <c r="I12" s="19"/>
      <c r="J12" s="19"/>
    </row>
    <row r="13" spans="1:10" ht="22.5" customHeight="1">
      <c r="A13" s="166" t="s">
        <v>7</v>
      </c>
      <c r="B13" s="166"/>
      <c r="C13" s="166"/>
      <c r="D13" s="166"/>
      <c r="E13" s="166"/>
      <c r="F13" s="21">
        <f>+F7-F10</f>
        <v>-6650</v>
      </c>
      <c r="G13" s="21">
        <f>+G7-G10</f>
        <v>0</v>
      </c>
      <c r="H13" s="21">
        <f>+H7-H10</f>
        <v>0</v>
      </c>
      <c r="J13" s="19"/>
    </row>
    <row r="14" spans="1:8" ht="25.5" customHeight="1">
      <c r="A14" s="164"/>
      <c r="B14" s="164"/>
      <c r="C14" s="164"/>
      <c r="D14" s="164"/>
      <c r="E14" s="164"/>
      <c r="F14" s="164"/>
      <c r="G14" s="164"/>
      <c r="H14" s="164"/>
    </row>
    <row r="15" spans="1:10" ht="27.75" customHeight="1">
      <c r="A15" s="7"/>
      <c r="B15" s="8"/>
      <c r="C15" s="8"/>
      <c r="D15" s="9"/>
      <c r="E15" s="10"/>
      <c r="F15" s="11" t="s">
        <v>167</v>
      </c>
      <c r="G15" s="11" t="s">
        <v>168</v>
      </c>
      <c r="H15" s="12" t="s">
        <v>169</v>
      </c>
      <c r="J15" s="19"/>
    </row>
    <row r="16" spans="1:10" ht="30.75" customHeight="1">
      <c r="A16" s="168" t="s">
        <v>8</v>
      </c>
      <c r="B16" s="168"/>
      <c r="C16" s="168"/>
      <c r="D16" s="168"/>
      <c r="E16" s="168"/>
      <c r="F16" s="22">
        <v>6650</v>
      </c>
      <c r="G16" s="22"/>
      <c r="H16" s="23"/>
      <c r="J16" s="19"/>
    </row>
    <row r="17" spans="1:10" ht="34.5" customHeight="1">
      <c r="A17" s="169" t="s">
        <v>9</v>
      </c>
      <c r="B17" s="169"/>
      <c r="C17" s="169"/>
      <c r="D17" s="169"/>
      <c r="E17" s="169"/>
      <c r="F17" s="24">
        <v>6650</v>
      </c>
      <c r="G17" s="24"/>
      <c r="H17" s="21"/>
      <c r="J17" s="19"/>
    </row>
    <row r="18" spans="1:10" s="25" customFormat="1" ht="25.5" customHeight="1">
      <c r="A18" s="164"/>
      <c r="B18" s="164"/>
      <c r="C18" s="164"/>
      <c r="D18" s="164"/>
      <c r="E18" s="164"/>
      <c r="F18" s="164"/>
      <c r="G18" s="164"/>
      <c r="H18" s="164"/>
      <c r="J18" s="26"/>
    </row>
    <row r="19" spans="1:11" s="25" customFormat="1" ht="27.75" customHeight="1">
      <c r="A19" s="7"/>
      <c r="B19" s="8"/>
      <c r="C19" s="8"/>
      <c r="D19" s="9"/>
      <c r="E19" s="10"/>
      <c r="F19" s="11" t="s">
        <v>167</v>
      </c>
      <c r="G19" s="11" t="s">
        <v>168</v>
      </c>
      <c r="H19" s="12" t="s">
        <v>169</v>
      </c>
      <c r="J19" s="26"/>
      <c r="K19" s="26"/>
    </row>
    <row r="20" spans="1:10" s="25" customFormat="1" ht="22.5" customHeight="1">
      <c r="A20" s="165" t="s">
        <v>10</v>
      </c>
      <c r="B20" s="165"/>
      <c r="C20" s="165"/>
      <c r="D20" s="165"/>
      <c r="E20" s="165"/>
      <c r="F20" s="20"/>
      <c r="G20" s="20"/>
      <c r="H20" s="20"/>
      <c r="J20" s="26"/>
    </row>
    <row r="21" spans="1:8" s="25" customFormat="1" ht="27" customHeight="1">
      <c r="A21" s="165" t="s">
        <v>11</v>
      </c>
      <c r="B21" s="165"/>
      <c r="C21" s="165"/>
      <c r="D21" s="165"/>
      <c r="E21" s="165"/>
      <c r="F21" s="20"/>
      <c r="G21" s="20"/>
      <c r="H21" s="20"/>
    </row>
    <row r="22" spans="1:11" s="25" customFormat="1" ht="22.5" customHeight="1">
      <c r="A22" s="166" t="s">
        <v>12</v>
      </c>
      <c r="B22" s="166"/>
      <c r="C22" s="166"/>
      <c r="D22" s="166"/>
      <c r="E22" s="166"/>
      <c r="F22" s="14">
        <f>F20-F21</f>
        <v>0</v>
      </c>
      <c r="G22" s="14">
        <f>G20-G21</f>
        <v>0</v>
      </c>
      <c r="H22" s="14">
        <f>H20-H21</f>
        <v>0</v>
      </c>
      <c r="J22" s="27"/>
      <c r="K22" s="26"/>
    </row>
    <row r="23" spans="1:8" s="25" customFormat="1" ht="15" customHeight="1">
      <c r="A23" s="164"/>
      <c r="B23" s="164"/>
      <c r="C23" s="164"/>
      <c r="D23" s="164"/>
      <c r="E23" s="164"/>
      <c r="F23" s="164"/>
      <c r="G23" s="164"/>
      <c r="H23" s="164"/>
    </row>
    <row r="24" spans="1:8" s="25" customFormat="1" ht="22.5" customHeight="1">
      <c r="A24" s="165" t="s">
        <v>13</v>
      </c>
      <c r="B24" s="165"/>
      <c r="C24" s="165"/>
      <c r="D24" s="165"/>
      <c r="E24" s="165"/>
      <c r="F24" s="20">
        <f>IF((F13+F17+F22)&lt;&gt;0,"NESLAGANJE ZBROJA",(F13+F17+F22))</f>
        <v>0</v>
      </c>
      <c r="G24" s="20">
        <f>IF((G13+G17+G22)&lt;&gt;0,"NESLAGANJE ZBROJA",(G13+G17+G22))</f>
        <v>0</v>
      </c>
      <c r="H24" s="20">
        <f>IF((H13+H17+H22)&lt;&gt;0,"NESLAGANJE ZBROJA",(H13+H17+H22))</f>
        <v>0</v>
      </c>
    </row>
    <row r="25" spans="1:5" s="25" customFormat="1" ht="18" customHeight="1">
      <c r="A25" s="5"/>
      <c r="B25" s="6"/>
      <c r="C25" s="6"/>
      <c r="D25" s="6"/>
      <c r="E25" s="6"/>
    </row>
    <row r="26" spans="1:8" ht="42" customHeight="1">
      <c r="A26" s="163" t="s">
        <v>14</v>
      </c>
      <c r="B26" s="163"/>
      <c r="C26" s="163"/>
      <c r="D26" s="163"/>
      <c r="E26" s="163"/>
      <c r="F26" s="163"/>
      <c r="G26" s="163"/>
      <c r="H26" s="163"/>
    </row>
    <row r="27" ht="12.75">
      <c r="E27" s="28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29"/>
      <c r="F33" s="30"/>
      <c r="G33" s="30"/>
      <c r="H33" s="30"/>
    </row>
    <row r="34" spans="5:8" ht="12.75">
      <c r="E34" s="29"/>
      <c r="F34" s="19"/>
      <c r="G34" s="19"/>
      <c r="H34" s="19"/>
    </row>
    <row r="35" spans="5:8" ht="12.75">
      <c r="E35" s="29"/>
      <c r="F35" s="19"/>
      <c r="G35" s="19"/>
      <c r="H35" s="19"/>
    </row>
    <row r="36" spans="5:8" ht="12.75">
      <c r="E36" s="29"/>
      <c r="F36" s="19"/>
      <c r="G36" s="19"/>
      <c r="H36" s="19"/>
    </row>
    <row r="37" spans="5:8" ht="12.75">
      <c r="E37" s="29"/>
      <c r="F37" s="19"/>
      <c r="G37" s="19"/>
      <c r="H37" s="19"/>
    </row>
    <row r="38" ht="12.75">
      <c r="E38" s="29"/>
    </row>
    <row r="43" ht="12.75">
      <c r="F43" s="19"/>
    </row>
    <row r="44" ht="12.75">
      <c r="F44" s="19"/>
    </row>
    <row r="45" ht="12.75">
      <c r="F45" s="19"/>
    </row>
  </sheetData>
  <sheetProtection selectLockedCells="1" selectUn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4"/>
  <sheetViews>
    <sheetView zoomScaleSheetLayoutView="120" zoomScalePageLayoutView="0" workbookViewId="0" topLeftCell="A37">
      <selection activeCell="J8" sqref="J8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32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2" spans="1:8" ht="24" customHeight="1">
      <c r="A2" s="164" t="s">
        <v>15</v>
      </c>
      <c r="B2" s="164"/>
      <c r="C2" s="164"/>
      <c r="D2" s="164"/>
      <c r="E2" s="164"/>
      <c r="F2" s="164"/>
      <c r="G2" s="164"/>
      <c r="H2" s="164"/>
    </row>
    <row r="3" spans="1:8" ht="24" customHeight="1">
      <c r="A3" s="3"/>
      <c r="B3" s="3"/>
      <c r="C3" s="3"/>
      <c r="D3" s="3"/>
      <c r="E3" s="3"/>
      <c r="F3" s="3"/>
      <c r="G3" s="3"/>
      <c r="H3" s="3"/>
    </row>
    <row r="4" spans="1:8" ht="24" customHeight="1">
      <c r="A4" s="177" t="s">
        <v>16</v>
      </c>
      <c r="B4" s="177"/>
      <c r="C4" s="34"/>
      <c r="D4" s="34"/>
      <c r="E4" s="34"/>
      <c r="F4" s="34"/>
      <c r="G4" s="34"/>
      <c r="H4" s="34"/>
    </row>
    <row r="5" spans="1:8" ht="24" customHeight="1">
      <c r="A5" s="33"/>
      <c r="B5" s="35"/>
      <c r="C5" s="34"/>
      <c r="D5" s="34"/>
      <c r="E5" s="34"/>
      <c r="F5" s="34"/>
      <c r="G5" s="34"/>
      <c r="H5" s="34"/>
    </row>
    <row r="6" spans="1:8" s="37" customFormat="1" ht="12.75">
      <c r="A6" s="36"/>
      <c r="H6" s="38" t="s">
        <v>165</v>
      </c>
    </row>
    <row r="7" spans="1:8" s="37" customFormat="1" ht="26.25" customHeight="1">
      <c r="A7" s="39" t="s">
        <v>17</v>
      </c>
      <c r="B7" s="173" t="s">
        <v>30</v>
      </c>
      <c r="C7" s="173"/>
      <c r="D7" s="173"/>
      <c r="E7" s="173"/>
      <c r="F7" s="173"/>
      <c r="G7" s="173"/>
      <c r="H7" s="173"/>
    </row>
    <row r="8" spans="1:8" s="37" customFormat="1" ht="66">
      <c r="A8" s="40" t="s">
        <v>18</v>
      </c>
      <c r="B8" s="41" t="s">
        <v>19</v>
      </c>
      <c r="C8" s="42" t="s">
        <v>20</v>
      </c>
      <c r="D8" s="42" t="s">
        <v>21</v>
      </c>
      <c r="E8" s="42" t="s">
        <v>22</v>
      </c>
      <c r="F8" s="42" t="s">
        <v>23</v>
      </c>
      <c r="G8" s="42" t="s">
        <v>24</v>
      </c>
      <c r="H8" s="43" t="s">
        <v>25</v>
      </c>
    </row>
    <row r="9" spans="1:8" s="37" customFormat="1" ht="12.75" customHeight="1">
      <c r="A9" s="44">
        <v>6361</v>
      </c>
      <c r="B9" s="45"/>
      <c r="C9" s="46"/>
      <c r="D9" s="47"/>
      <c r="E9" s="48">
        <v>2124</v>
      </c>
      <c r="F9" s="48"/>
      <c r="G9" s="49"/>
      <c r="H9" s="50"/>
    </row>
    <row r="10" spans="1:8" s="37" customFormat="1" ht="32.25" customHeight="1">
      <c r="A10" s="51">
        <v>6413</v>
      </c>
      <c r="B10" s="52"/>
      <c r="C10" s="53"/>
      <c r="D10" s="54">
        <v>27</v>
      </c>
      <c r="E10" s="55"/>
      <c r="F10" s="55"/>
      <c r="G10" s="56"/>
      <c r="H10" s="57"/>
    </row>
    <row r="11" spans="1:8" s="37" customFormat="1" ht="12.75">
      <c r="A11" s="58">
        <v>6526</v>
      </c>
      <c r="B11" s="59"/>
      <c r="C11" s="60"/>
      <c r="D11" s="60">
        <v>1758576</v>
      </c>
      <c r="E11" s="60"/>
      <c r="F11" s="60"/>
      <c r="G11" s="61"/>
      <c r="H11" s="62"/>
    </row>
    <row r="12" spans="1:8" s="37" customFormat="1" ht="12.75">
      <c r="A12" s="58">
        <v>653</v>
      </c>
      <c r="B12" s="59"/>
      <c r="C12" s="60"/>
      <c r="D12" s="60"/>
      <c r="E12" s="60"/>
      <c r="F12" s="60"/>
      <c r="G12" s="61"/>
      <c r="H12" s="62"/>
    </row>
    <row r="13" spans="1:8" s="37" customFormat="1" ht="12.75">
      <c r="A13" s="58">
        <v>6615</v>
      </c>
      <c r="B13" s="59"/>
      <c r="C13" s="60">
        <v>11992</v>
      </c>
      <c r="D13" s="60"/>
      <c r="E13" s="60"/>
      <c r="F13" s="60"/>
      <c r="G13" s="61"/>
      <c r="H13" s="62"/>
    </row>
    <row r="14" spans="1:8" s="37" customFormat="1" ht="12.75">
      <c r="A14" s="58">
        <v>663</v>
      </c>
      <c r="B14" s="59"/>
      <c r="C14" s="60"/>
      <c r="D14" s="60"/>
      <c r="E14" s="60"/>
      <c r="F14" s="60"/>
      <c r="G14" s="61"/>
      <c r="H14" s="62"/>
    </row>
    <row r="15" spans="1:8" s="37" customFormat="1" ht="12.75">
      <c r="A15" s="58">
        <v>6711</v>
      </c>
      <c r="B15" s="59">
        <v>773057</v>
      </c>
      <c r="C15" s="60"/>
      <c r="D15" s="60"/>
      <c r="E15" s="60"/>
      <c r="F15" s="60"/>
      <c r="G15" s="61"/>
      <c r="H15" s="62"/>
    </row>
    <row r="16" spans="1:8" s="37" customFormat="1" ht="12.75">
      <c r="A16" s="58">
        <v>6712</v>
      </c>
      <c r="B16" s="59">
        <v>103524</v>
      </c>
      <c r="C16" s="60"/>
      <c r="D16" s="60"/>
      <c r="E16" s="60"/>
      <c r="F16" s="60"/>
      <c r="G16" s="61"/>
      <c r="H16" s="62"/>
    </row>
    <row r="17" spans="1:8" s="37" customFormat="1" ht="12.75">
      <c r="A17" s="58">
        <v>9221</v>
      </c>
      <c r="B17" s="59"/>
      <c r="C17" s="60"/>
      <c r="D17" s="60">
        <v>0</v>
      </c>
      <c r="E17" s="60">
        <v>0</v>
      </c>
      <c r="F17" s="60"/>
      <c r="G17" s="61"/>
      <c r="H17" s="62"/>
    </row>
    <row r="18" spans="1:8" s="37" customFormat="1" ht="12.75">
      <c r="A18" s="63"/>
      <c r="B18" s="64"/>
      <c r="C18" s="65"/>
      <c r="D18" s="65"/>
      <c r="E18" s="65"/>
      <c r="F18" s="65"/>
      <c r="G18" s="66"/>
      <c r="H18" s="67"/>
    </row>
    <row r="19" spans="1:8" s="37" customFormat="1" ht="30" customHeight="1">
      <c r="A19" s="68" t="s">
        <v>26</v>
      </c>
      <c r="B19" s="69">
        <f aca="true" t="shared" si="0" ref="B19:H19">SUM(B9:B18)</f>
        <v>876581</v>
      </c>
      <c r="C19" s="69">
        <f t="shared" si="0"/>
        <v>11992</v>
      </c>
      <c r="D19" s="69">
        <f t="shared" si="0"/>
        <v>1758603</v>
      </c>
      <c r="E19" s="69">
        <f t="shared" si="0"/>
        <v>2124</v>
      </c>
      <c r="F19" s="69">
        <f t="shared" si="0"/>
        <v>0</v>
      </c>
      <c r="G19" s="69">
        <f t="shared" si="0"/>
        <v>0</v>
      </c>
      <c r="H19" s="69">
        <f t="shared" si="0"/>
        <v>0</v>
      </c>
    </row>
    <row r="20" spans="1:8" s="37" customFormat="1" ht="28.5" customHeight="1">
      <c r="A20" s="68" t="s">
        <v>27</v>
      </c>
      <c r="B20" s="174">
        <f>B19+C19+D19+E19+F19+G19+H19</f>
        <v>2649300</v>
      </c>
      <c r="C20" s="174"/>
      <c r="D20" s="174"/>
      <c r="E20" s="174"/>
      <c r="F20" s="174"/>
      <c r="G20" s="174"/>
      <c r="H20" s="174"/>
    </row>
    <row r="21" spans="1:8" s="37" customFormat="1" ht="28.5" customHeight="1">
      <c r="A21" s="70"/>
      <c r="B21" s="71"/>
      <c r="C21" s="71"/>
      <c r="D21" s="71"/>
      <c r="E21" s="71"/>
      <c r="F21" s="71"/>
      <c r="G21" s="71"/>
      <c r="H21" s="71"/>
    </row>
    <row r="22" spans="1:8" s="37" customFormat="1" ht="28.5" customHeight="1">
      <c r="A22" s="70"/>
      <c r="B22" s="72"/>
      <c r="C22" s="71"/>
      <c r="D22" s="71"/>
      <c r="E22" s="71"/>
      <c r="F22" s="178" t="s">
        <v>28</v>
      </c>
      <c r="G22" s="178"/>
      <c r="H22" s="178"/>
    </row>
    <row r="23" spans="1:8" s="37" customFormat="1" ht="28.5" customHeight="1">
      <c r="A23" s="70"/>
      <c r="B23" s="71"/>
      <c r="C23" s="71"/>
      <c r="D23" s="71"/>
      <c r="E23" s="71"/>
      <c r="F23" s="71"/>
      <c r="G23" s="71"/>
      <c r="H23" s="71"/>
    </row>
    <row r="24" spans="1:8" s="37" customFormat="1" ht="27.75" customHeight="1">
      <c r="A24" s="70"/>
      <c r="B24" s="72"/>
      <c r="C24" s="71"/>
      <c r="D24" s="71"/>
      <c r="E24" s="71"/>
      <c r="F24" s="178" t="s">
        <v>29</v>
      </c>
      <c r="G24" s="178"/>
      <c r="H24" s="178"/>
    </row>
    <row r="25" spans="1:8" s="37" customFormat="1" ht="28.5" customHeight="1">
      <c r="A25" s="70"/>
      <c r="B25" s="71"/>
      <c r="C25" s="71"/>
      <c r="D25" s="71"/>
      <c r="E25" s="71"/>
      <c r="F25" s="71"/>
      <c r="G25" s="71"/>
      <c r="H25" s="71"/>
    </row>
    <row r="26" spans="1:8" ht="12.75">
      <c r="A26" s="73"/>
      <c r="B26" s="73"/>
      <c r="C26" s="73"/>
      <c r="D26" s="34"/>
      <c r="E26" s="33"/>
      <c r="H26" s="38"/>
    </row>
    <row r="27" spans="1:8" ht="26.25" customHeight="1">
      <c r="A27" s="74" t="s">
        <v>17</v>
      </c>
      <c r="B27" s="173" t="s">
        <v>32</v>
      </c>
      <c r="C27" s="173"/>
      <c r="D27" s="173"/>
      <c r="E27" s="173"/>
      <c r="F27" s="173"/>
      <c r="G27" s="173"/>
      <c r="H27" s="173"/>
    </row>
    <row r="28" spans="1:8" ht="66">
      <c r="A28" s="75" t="s">
        <v>18</v>
      </c>
      <c r="B28" s="41" t="s">
        <v>19</v>
      </c>
      <c r="C28" s="42" t="s">
        <v>20</v>
      </c>
      <c r="D28" s="42" t="s">
        <v>21</v>
      </c>
      <c r="E28" s="42" t="s">
        <v>22</v>
      </c>
      <c r="F28" s="42" t="s">
        <v>23</v>
      </c>
      <c r="G28" s="42" t="s">
        <v>24</v>
      </c>
      <c r="H28" s="43" t="s">
        <v>25</v>
      </c>
    </row>
    <row r="29" spans="1:8" ht="12.75">
      <c r="A29" s="44">
        <v>64</v>
      </c>
      <c r="B29" s="45"/>
      <c r="C29" s="46"/>
      <c r="D29" s="76">
        <v>27</v>
      </c>
      <c r="E29" s="48"/>
      <c r="F29" s="48"/>
      <c r="G29" s="49"/>
      <c r="H29" s="50"/>
    </row>
    <row r="30" spans="1:8" ht="12.75">
      <c r="A30" s="58">
        <v>65</v>
      </c>
      <c r="B30" s="59"/>
      <c r="C30" s="60"/>
      <c r="D30" s="60">
        <v>1758576</v>
      </c>
      <c r="E30" s="60"/>
      <c r="F30" s="60"/>
      <c r="G30" s="61"/>
      <c r="H30" s="62"/>
    </row>
    <row r="31" spans="1:8" ht="12.75">
      <c r="A31" s="58">
        <v>66</v>
      </c>
      <c r="B31" s="59"/>
      <c r="C31" s="60">
        <v>11992</v>
      </c>
      <c r="D31" s="60"/>
      <c r="E31" s="60"/>
      <c r="F31" s="60"/>
      <c r="G31" s="61"/>
      <c r="H31" s="62"/>
    </row>
    <row r="32" spans="1:8" ht="12.75">
      <c r="A32" s="58">
        <v>67</v>
      </c>
      <c r="B32" s="59">
        <v>876581</v>
      </c>
      <c r="C32" s="60"/>
      <c r="D32" s="60"/>
      <c r="E32" s="60"/>
      <c r="F32" s="60"/>
      <c r="G32" s="61"/>
      <c r="H32" s="62"/>
    </row>
    <row r="33" spans="1:8" ht="12.75">
      <c r="A33" s="58">
        <v>92</v>
      </c>
      <c r="B33" s="59"/>
      <c r="C33" s="60"/>
      <c r="D33" s="60"/>
      <c r="E33" s="60"/>
      <c r="F33" s="60"/>
      <c r="G33" s="61"/>
      <c r="H33" s="62"/>
    </row>
    <row r="34" spans="1:8" ht="12.75">
      <c r="A34" s="58"/>
      <c r="B34" s="59"/>
      <c r="C34" s="60"/>
      <c r="D34" s="60"/>
      <c r="E34" s="60"/>
      <c r="F34" s="60"/>
      <c r="G34" s="61"/>
      <c r="H34" s="62"/>
    </row>
    <row r="35" spans="1:8" s="37" customFormat="1" ht="30" customHeight="1">
      <c r="A35" s="68" t="s">
        <v>26</v>
      </c>
      <c r="B35" s="69">
        <f aca="true" t="shared" si="1" ref="B35:H35">SUM(B29:B34)</f>
        <v>876581</v>
      </c>
      <c r="C35" s="69">
        <f t="shared" si="1"/>
        <v>11992</v>
      </c>
      <c r="D35" s="69">
        <f t="shared" si="1"/>
        <v>1758603</v>
      </c>
      <c r="E35" s="69">
        <f t="shared" si="1"/>
        <v>0</v>
      </c>
      <c r="F35" s="69">
        <f t="shared" si="1"/>
        <v>0</v>
      </c>
      <c r="G35" s="69">
        <f t="shared" si="1"/>
        <v>0</v>
      </c>
      <c r="H35" s="69">
        <f t="shared" si="1"/>
        <v>0</v>
      </c>
    </row>
    <row r="36" spans="1:8" s="37" customFormat="1" ht="28.5" customHeight="1">
      <c r="A36" s="68" t="s">
        <v>31</v>
      </c>
      <c r="B36" s="174">
        <f>B35+C35+D35+E35+F35+G35+H35</f>
        <v>2647176</v>
      </c>
      <c r="C36" s="174"/>
      <c r="D36" s="174"/>
      <c r="E36" s="174"/>
      <c r="F36" s="174"/>
      <c r="G36" s="174"/>
      <c r="H36" s="174"/>
    </row>
    <row r="37" spans="4:5" ht="12.75">
      <c r="D37" s="77"/>
      <c r="E37" s="78"/>
    </row>
    <row r="38" spans="1:8" ht="26.25" customHeight="1">
      <c r="A38" s="74" t="s">
        <v>17</v>
      </c>
      <c r="B38" s="173" t="s">
        <v>162</v>
      </c>
      <c r="C38" s="173"/>
      <c r="D38" s="173"/>
      <c r="E38" s="173"/>
      <c r="F38" s="173"/>
      <c r="G38" s="173"/>
      <c r="H38" s="173"/>
    </row>
    <row r="39" spans="1:8" ht="66">
      <c r="A39" s="75" t="s">
        <v>18</v>
      </c>
      <c r="B39" s="41" t="s">
        <v>19</v>
      </c>
      <c r="C39" s="42" t="s">
        <v>20</v>
      </c>
      <c r="D39" s="42" t="s">
        <v>21</v>
      </c>
      <c r="E39" s="42" t="s">
        <v>22</v>
      </c>
      <c r="F39" s="42" t="s">
        <v>23</v>
      </c>
      <c r="G39" s="42" t="s">
        <v>24</v>
      </c>
      <c r="H39" s="43" t="s">
        <v>25</v>
      </c>
    </row>
    <row r="40" spans="1:8" ht="12.75">
      <c r="A40" s="44">
        <v>64</v>
      </c>
      <c r="B40" s="45"/>
      <c r="C40" s="46"/>
      <c r="D40" s="76">
        <v>27</v>
      </c>
      <c r="E40" s="48"/>
      <c r="F40" s="48"/>
      <c r="G40" s="49"/>
      <c r="H40" s="50"/>
    </row>
    <row r="41" spans="1:8" ht="12.75">
      <c r="A41" s="58">
        <v>65</v>
      </c>
      <c r="B41" s="59"/>
      <c r="C41" s="60"/>
      <c r="D41" s="60">
        <v>1758576</v>
      </c>
      <c r="E41" s="60"/>
      <c r="F41" s="60"/>
      <c r="G41" s="61"/>
      <c r="H41" s="62"/>
    </row>
    <row r="42" spans="1:8" ht="12.75">
      <c r="A42" s="58">
        <v>66</v>
      </c>
      <c r="B42" s="59"/>
      <c r="C42" s="60">
        <v>11992</v>
      </c>
      <c r="D42" s="60"/>
      <c r="E42" s="60"/>
      <c r="F42" s="60"/>
      <c r="G42" s="61"/>
      <c r="H42" s="62"/>
    </row>
    <row r="43" spans="1:8" ht="12.75">
      <c r="A43" s="58">
        <v>67</v>
      </c>
      <c r="B43" s="59">
        <v>876581</v>
      </c>
      <c r="C43" s="60"/>
      <c r="D43" s="60"/>
      <c r="E43" s="60"/>
      <c r="F43" s="60"/>
      <c r="G43" s="61"/>
      <c r="H43" s="62"/>
    </row>
    <row r="44" spans="1:8" ht="12.75">
      <c r="A44" s="58">
        <v>92</v>
      </c>
      <c r="B44" s="59"/>
      <c r="C44" s="60"/>
      <c r="D44" s="60"/>
      <c r="E44" s="60"/>
      <c r="F44" s="60"/>
      <c r="G44" s="61"/>
      <c r="H44" s="62"/>
    </row>
    <row r="45" spans="1:8" ht="13.5" customHeight="1">
      <c r="A45" s="58"/>
      <c r="B45" s="59"/>
      <c r="C45" s="60"/>
      <c r="D45" s="60"/>
      <c r="E45" s="60"/>
      <c r="F45" s="60"/>
      <c r="G45" s="61"/>
      <c r="H45" s="62"/>
    </row>
    <row r="46" spans="1:8" ht="13.5" customHeight="1">
      <c r="A46" s="58"/>
      <c r="B46" s="59"/>
      <c r="C46" s="60"/>
      <c r="D46" s="60"/>
      <c r="E46" s="60"/>
      <c r="F46" s="60"/>
      <c r="G46" s="61"/>
      <c r="H46" s="62"/>
    </row>
    <row r="47" spans="1:8" ht="13.5" customHeight="1">
      <c r="A47" s="79"/>
      <c r="B47" s="80"/>
      <c r="C47" s="81"/>
      <c r="D47" s="81"/>
      <c r="E47" s="81"/>
      <c r="F47" s="81"/>
      <c r="G47" s="82"/>
      <c r="H47" s="83"/>
    </row>
    <row r="48" spans="1:8" s="37" customFormat="1" ht="30" customHeight="1">
      <c r="A48" s="68" t="s">
        <v>26</v>
      </c>
      <c r="B48" s="69">
        <f aca="true" t="shared" si="2" ref="B48:H48">SUM(B40:B47)</f>
        <v>876581</v>
      </c>
      <c r="C48" s="69">
        <f t="shared" si="2"/>
        <v>11992</v>
      </c>
      <c r="D48" s="69">
        <f t="shared" si="2"/>
        <v>1758603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</row>
    <row r="49" spans="1:8" s="37" customFormat="1" ht="28.5" customHeight="1">
      <c r="A49" s="68" t="s">
        <v>33</v>
      </c>
      <c r="B49" s="174">
        <f>B48+C48+D48+E48+F48+G48+H48</f>
        <v>2647176</v>
      </c>
      <c r="C49" s="174"/>
      <c r="D49" s="174"/>
      <c r="E49" s="174"/>
      <c r="F49" s="174"/>
      <c r="G49" s="174"/>
      <c r="H49" s="174"/>
    </row>
    <row r="50" spans="3:5" ht="13.5" customHeight="1">
      <c r="C50" s="84"/>
      <c r="D50" s="77"/>
      <c r="E50" s="85"/>
    </row>
    <row r="51" spans="1:9" ht="13.5" customHeight="1">
      <c r="A51" s="175"/>
      <c r="B51" s="175"/>
      <c r="C51" s="175"/>
      <c r="D51" s="86"/>
      <c r="E51" s="87"/>
      <c r="G51" s="176" t="s">
        <v>28</v>
      </c>
      <c r="H51" s="176"/>
      <c r="I51" s="176"/>
    </row>
    <row r="52" spans="3:5" ht="13.5" customHeight="1">
      <c r="C52" s="84"/>
      <c r="D52" s="86"/>
      <c r="E52" s="87"/>
    </row>
    <row r="53" spans="4:8" ht="13.5" customHeight="1">
      <c r="D53" s="77"/>
      <c r="E53" s="88"/>
      <c r="F53" s="175" t="s">
        <v>29</v>
      </c>
      <c r="G53" s="175"/>
      <c r="H53" s="175"/>
    </row>
    <row r="54" spans="1:5" ht="13.5" customHeight="1">
      <c r="A54" s="175"/>
      <c r="B54" s="175"/>
      <c r="C54" s="175"/>
      <c r="D54" s="77"/>
      <c r="E54" s="78"/>
    </row>
    <row r="55" spans="3:5" ht="28.5" customHeight="1">
      <c r="C55" s="84"/>
      <c r="D55" s="77"/>
      <c r="E55" s="89"/>
    </row>
    <row r="56" spans="3:5" ht="13.5" customHeight="1">
      <c r="C56" s="84"/>
      <c r="D56" s="77"/>
      <c r="E56" s="87"/>
    </row>
    <row r="57" spans="4:5" ht="13.5" customHeight="1">
      <c r="D57" s="77"/>
      <c r="E57" s="78"/>
    </row>
    <row r="58" spans="4:5" ht="13.5" customHeight="1">
      <c r="D58" s="77"/>
      <c r="E58" s="90"/>
    </row>
    <row r="59" spans="4:5" ht="13.5" customHeight="1">
      <c r="D59" s="77"/>
      <c r="E59" s="78"/>
    </row>
    <row r="60" spans="4:5" ht="22.5" customHeight="1">
      <c r="D60" s="77"/>
      <c r="E60" s="91"/>
    </row>
    <row r="61" spans="4:5" ht="13.5" customHeight="1">
      <c r="D61" s="77"/>
      <c r="E61" s="88"/>
    </row>
    <row r="62" spans="2:5" ht="13.5" customHeight="1">
      <c r="B62" s="84"/>
      <c r="D62" s="77"/>
      <c r="E62" s="92"/>
    </row>
    <row r="63" spans="3:5" ht="13.5" customHeight="1">
      <c r="C63" s="84"/>
      <c r="D63" s="77"/>
      <c r="E63" s="92"/>
    </row>
    <row r="64" spans="3:5" ht="13.5" customHeight="1">
      <c r="C64" s="84"/>
      <c r="D64" s="86"/>
      <c r="E64" s="87"/>
    </row>
    <row r="65" spans="4:5" ht="13.5" customHeight="1">
      <c r="D65" s="77"/>
      <c r="E65" s="78"/>
    </row>
    <row r="66" spans="2:5" ht="13.5" customHeight="1">
      <c r="B66" s="84"/>
      <c r="D66" s="77"/>
      <c r="E66" s="85"/>
    </row>
    <row r="67" spans="3:5" ht="13.5" customHeight="1">
      <c r="C67" s="84"/>
      <c r="D67" s="77"/>
      <c r="E67" s="92"/>
    </row>
    <row r="68" spans="3:5" ht="13.5" customHeight="1">
      <c r="C68" s="84"/>
      <c r="D68" s="86"/>
      <c r="E68" s="87"/>
    </row>
    <row r="69" spans="4:5" ht="13.5" customHeight="1">
      <c r="D69" s="77"/>
      <c r="E69" s="78"/>
    </row>
    <row r="70" spans="3:5" ht="13.5" customHeight="1">
      <c r="C70" s="84"/>
      <c r="D70" s="77"/>
      <c r="E70" s="92"/>
    </row>
    <row r="71" spans="4:5" ht="22.5" customHeight="1">
      <c r="D71" s="86"/>
      <c r="E71" s="91"/>
    </row>
    <row r="72" spans="4:5" ht="13.5" customHeight="1">
      <c r="D72" s="77"/>
      <c r="E72" s="78"/>
    </row>
    <row r="73" spans="4:5" ht="13.5" customHeight="1">
      <c r="D73" s="86"/>
      <c r="E73" s="87"/>
    </row>
    <row r="74" spans="4:5" ht="13.5" customHeight="1">
      <c r="D74" s="77"/>
      <c r="E74" s="78"/>
    </row>
    <row r="75" spans="4:5" ht="13.5" customHeight="1">
      <c r="D75" s="77"/>
      <c r="E75" s="78"/>
    </row>
    <row r="76" spans="1:5" ht="13.5" customHeight="1">
      <c r="A76" s="84"/>
      <c r="D76" s="93"/>
      <c r="E76" s="92"/>
    </row>
    <row r="77" spans="2:5" ht="13.5" customHeight="1">
      <c r="B77" s="84"/>
      <c r="C77" s="84"/>
      <c r="D77" s="94"/>
      <c r="E77" s="92"/>
    </row>
    <row r="78" spans="2:5" ht="13.5" customHeight="1">
      <c r="B78" s="84"/>
      <c r="C78" s="84"/>
      <c r="D78" s="94"/>
      <c r="E78" s="85"/>
    </row>
    <row r="79" spans="2:5" ht="13.5" customHeight="1">
      <c r="B79" s="84"/>
      <c r="C79" s="84"/>
      <c r="D79" s="86"/>
      <c r="E79" s="90"/>
    </row>
    <row r="80" spans="4:5" ht="12.75">
      <c r="D80" s="77"/>
      <c r="E80" s="78"/>
    </row>
    <row r="81" spans="2:5" ht="12.75">
      <c r="B81" s="84"/>
      <c r="D81" s="77"/>
      <c r="E81" s="92"/>
    </row>
    <row r="82" spans="3:5" ht="12.75">
      <c r="C82" s="84"/>
      <c r="D82" s="77"/>
      <c r="E82" s="85"/>
    </row>
    <row r="83" spans="3:5" ht="12.75">
      <c r="C83" s="84"/>
      <c r="D83" s="86"/>
      <c r="E83" s="87"/>
    </row>
    <row r="84" spans="4:5" ht="12.75">
      <c r="D84" s="77"/>
      <c r="E84" s="78"/>
    </row>
    <row r="85" spans="4:5" ht="12.75">
      <c r="D85" s="77"/>
      <c r="E85" s="78"/>
    </row>
    <row r="86" spans="4:5" ht="12.75">
      <c r="D86" s="95"/>
      <c r="E86" s="96"/>
    </row>
    <row r="87" spans="4:5" ht="12.75">
      <c r="D87" s="77"/>
      <c r="E87" s="78"/>
    </row>
    <row r="88" spans="4:5" ht="12.75">
      <c r="D88" s="77"/>
      <c r="E88" s="78"/>
    </row>
    <row r="89" spans="4:5" ht="12.75">
      <c r="D89" s="77"/>
      <c r="E89" s="78"/>
    </row>
    <row r="90" spans="4:5" ht="12.75">
      <c r="D90" s="86"/>
      <c r="E90" s="87"/>
    </row>
    <row r="91" spans="4:5" ht="12.75">
      <c r="D91" s="77"/>
      <c r="E91" s="78"/>
    </row>
    <row r="92" spans="4:5" ht="12.75">
      <c r="D92" s="86"/>
      <c r="E92" s="87"/>
    </row>
    <row r="93" spans="4:5" ht="12.75">
      <c r="D93" s="77"/>
      <c r="E93" s="78"/>
    </row>
    <row r="94" spans="4:5" ht="12.75">
      <c r="D94" s="77"/>
      <c r="E94" s="78"/>
    </row>
    <row r="95" spans="4:5" ht="12.75">
      <c r="D95" s="77"/>
      <c r="E95" s="78"/>
    </row>
    <row r="96" spans="4:5" ht="12.75">
      <c r="D96" s="77"/>
      <c r="E96" s="78"/>
    </row>
    <row r="97" spans="1:5" ht="28.5" customHeight="1">
      <c r="A97" s="97"/>
      <c r="B97" s="97"/>
      <c r="C97" s="97"/>
      <c r="D97" s="98"/>
      <c r="E97" s="99"/>
    </row>
    <row r="98" spans="3:5" ht="12.75">
      <c r="C98" s="84"/>
      <c r="D98" s="77"/>
      <c r="E98" s="85"/>
    </row>
    <row r="99" ht="12.75">
      <c r="E99" s="100"/>
    </row>
    <row r="100" spans="4:5" ht="12.75">
      <c r="D100" s="77"/>
      <c r="E100" s="78"/>
    </row>
    <row r="101" spans="4:5" ht="12.75">
      <c r="D101" s="95"/>
      <c r="E101" s="96"/>
    </row>
    <row r="102" spans="4:5" ht="12.75">
      <c r="D102" s="95"/>
      <c r="E102" s="96"/>
    </row>
    <row r="103" spans="4:5" ht="12.75">
      <c r="D103" s="77"/>
      <c r="E103" s="78"/>
    </row>
    <row r="104" spans="4:5" ht="12.75">
      <c r="D104" s="86"/>
      <c r="E104" s="87"/>
    </row>
    <row r="105" spans="4:5" ht="12.75">
      <c r="D105" s="77"/>
      <c r="E105" s="78"/>
    </row>
    <row r="106" spans="4:5" ht="12.75">
      <c r="D106" s="77"/>
      <c r="E106" s="78"/>
    </row>
    <row r="107" spans="4:5" ht="12.75">
      <c r="D107" s="86"/>
      <c r="E107" s="87"/>
    </row>
    <row r="108" spans="4:5" ht="12.75">
      <c r="D108" s="77"/>
      <c r="E108" s="78"/>
    </row>
    <row r="109" spans="4:5" ht="12.75">
      <c r="D109" s="95"/>
      <c r="E109" s="96"/>
    </row>
    <row r="110" spans="4:5" ht="12.75">
      <c r="D110" s="86"/>
      <c r="E110" s="100"/>
    </row>
    <row r="111" spans="4:5" ht="12.75">
      <c r="D111" s="77"/>
      <c r="E111" s="96"/>
    </row>
    <row r="112" spans="4:5" ht="12.75">
      <c r="D112" s="86"/>
      <c r="E112" s="87"/>
    </row>
    <row r="113" spans="4:5" ht="12.75">
      <c r="D113" s="77"/>
      <c r="E113" s="78"/>
    </row>
    <row r="114" spans="3:5" ht="12.75">
      <c r="C114" s="84"/>
      <c r="D114" s="77"/>
      <c r="E114" s="85"/>
    </row>
    <row r="115" spans="4:5" ht="12.75">
      <c r="D115" s="77"/>
      <c r="E115" s="87"/>
    </row>
    <row r="116" spans="4:5" ht="12.75">
      <c r="D116" s="77"/>
      <c r="E116" s="96"/>
    </row>
    <row r="117" spans="3:5" ht="12.75">
      <c r="C117" s="84"/>
      <c r="D117" s="77"/>
      <c r="E117" s="101"/>
    </row>
    <row r="118" spans="3:5" ht="12.75">
      <c r="C118" s="84"/>
      <c r="D118" s="86"/>
      <c r="E118" s="90"/>
    </row>
    <row r="119" spans="4:5" ht="12.75">
      <c r="D119" s="77"/>
      <c r="E119" s="78"/>
    </row>
    <row r="120" ht="12.75">
      <c r="E120" s="19"/>
    </row>
    <row r="121" spans="4:5" ht="11.25" customHeight="1">
      <c r="D121" s="95"/>
      <c r="E121" s="96"/>
    </row>
    <row r="122" spans="2:5" ht="24" customHeight="1">
      <c r="B122" s="84"/>
      <c r="D122" s="95"/>
      <c r="E122" s="102"/>
    </row>
    <row r="123" spans="3:5" ht="15" customHeight="1">
      <c r="C123" s="84"/>
      <c r="D123" s="95"/>
      <c r="E123" s="102"/>
    </row>
    <row r="124" ht="11.25" customHeight="1">
      <c r="E124" s="100"/>
    </row>
    <row r="125" spans="4:5" ht="12.75">
      <c r="D125" s="95"/>
      <c r="E125" s="96"/>
    </row>
    <row r="126" spans="2:5" ht="13.5" customHeight="1">
      <c r="B126" s="84"/>
      <c r="D126" s="95"/>
      <c r="E126" s="30"/>
    </row>
    <row r="127" spans="3:5" ht="12.75" customHeight="1">
      <c r="C127" s="84"/>
      <c r="D127" s="95"/>
      <c r="E127" s="85"/>
    </row>
    <row r="128" spans="3:5" ht="12.75" customHeight="1">
      <c r="C128" s="84"/>
      <c r="D128" s="86"/>
      <c r="E128" s="90"/>
    </row>
    <row r="129" spans="4:5" ht="12.75">
      <c r="D129" s="77"/>
      <c r="E129" s="78"/>
    </row>
    <row r="130" spans="3:5" ht="12.75">
      <c r="C130" s="84"/>
      <c r="D130" s="77"/>
      <c r="E130" s="101"/>
    </row>
    <row r="131" ht="12.75">
      <c r="E131" s="100"/>
    </row>
    <row r="132" spans="4:5" ht="12.75">
      <c r="D132" s="95"/>
      <c r="E132" s="96"/>
    </row>
    <row r="133" spans="4:5" ht="12.75">
      <c r="D133" s="77"/>
      <c r="E133" s="78"/>
    </row>
    <row r="134" spans="1:5" ht="19.5" customHeight="1">
      <c r="A134" s="103"/>
      <c r="B134" s="73"/>
      <c r="C134" s="73"/>
      <c r="D134" s="73"/>
      <c r="E134" s="92"/>
    </row>
    <row r="135" spans="1:5" ht="15" customHeight="1">
      <c r="A135" s="84"/>
      <c r="D135" s="93"/>
      <c r="E135" s="92"/>
    </row>
    <row r="136" spans="1:5" ht="12.75">
      <c r="A136" s="84"/>
      <c r="B136" s="84"/>
      <c r="D136" s="93"/>
      <c r="E136" s="85"/>
    </row>
    <row r="137" spans="3:5" ht="12.75">
      <c r="C137" s="84"/>
      <c r="D137" s="77"/>
      <c r="E137" s="92"/>
    </row>
    <row r="138" spans="4:5" ht="12.75">
      <c r="D138" s="86"/>
      <c r="E138" s="87"/>
    </row>
    <row r="139" spans="2:5" ht="12.75">
      <c r="B139" s="84"/>
      <c r="D139" s="77"/>
      <c r="E139" s="85"/>
    </row>
    <row r="140" spans="3:5" ht="12.75">
      <c r="C140" s="84"/>
      <c r="D140" s="77"/>
      <c r="E140" s="85"/>
    </row>
    <row r="141" spans="4:5" ht="12.75">
      <c r="D141" s="86"/>
      <c r="E141" s="90"/>
    </row>
    <row r="142" spans="3:5" ht="22.5" customHeight="1">
      <c r="C142" s="84"/>
      <c r="D142" s="77"/>
      <c r="E142" s="89"/>
    </row>
    <row r="143" spans="4:5" ht="12.75">
      <c r="D143" s="77"/>
      <c r="E143" s="90"/>
    </row>
    <row r="144" spans="2:5" ht="12.75">
      <c r="B144" s="84"/>
      <c r="D144" s="77"/>
      <c r="E144" s="92"/>
    </row>
    <row r="145" spans="3:5" ht="12.75">
      <c r="C145" s="84"/>
      <c r="D145" s="77"/>
      <c r="E145" s="92"/>
    </row>
    <row r="146" spans="4:5" ht="12.75">
      <c r="D146" s="86"/>
      <c r="E146" s="87"/>
    </row>
    <row r="147" spans="1:5" ht="13.5" customHeight="1">
      <c r="A147" s="84"/>
      <c r="D147" s="93"/>
      <c r="E147" s="92"/>
    </row>
    <row r="148" spans="2:5" ht="13.5" customHeight="1">
      <c r="B148" s="84"/>
      <c r="D148" s="77"/>
      <c r="E148" s="92"/>
    </row>
    <row r="149" spans="3:5" ht="13.5" customHeight="1">
      <c r="C149" s="84"/>
      <c r="D149" s="77"/>
      <c r="E149" s="85"/>
    </row>
    <row r="150" spans="3:5" ht="12.75">
      <c r="C150" s="84"/>
      <c r="D150" s="86"/>
      <c r="E150" s="87"/>
    </row>
    <row r="151" spans="3:5" ht="12.75">
      <c r="C151" s="84"/>
      <c r="D151" s="77"/>
      <c r="E151" s="85"/>
    </row>
    <row r="152" ht="12.75">
      <c r="E152" s="100"/>
    </row>
    <row r="153" spans="3:5" ht="12.75">
      <c r="C153" s="84"/>
      <c r="D153" s="77"/>
      <c r="E153" s="101"/>
    </row>
    <row r="154" spans="3:5" ht="12.75">
      <c r="C154" s="84"/>
      <c r="D154" s="86"/>
      <c r="E154" s="90"/>
    </row>
    <row r="155" ht="12.75">
      <c r="E155" s="100"/>
    </row>
    <row r="156" spans="2:5" ht="12.75">
      <c r="B156" s="84"/>
      <c r="D156" s="95"/>
      <c r="E156" s="30"/>
    </row>
    <row r="157" spans="3:5" ht="12.75">
      <c r="C157" s="84"/>
      <c r="D157" s="95"/>
      <c r="E157" s="85"/>
    </row>
    <row r="158" spans="3:5" ht="12.75">
      <c r="C158" s="84"/>
      <c r="D158" s="86"/>
      <c r="E158" s="90"/>
    </row>
    <row r="159" spans="3:5" ht="12.75">
      <c r="C159" s="84"/>
      <c r="D159" s="86"/>
      <c r="E159" s="90"/>
    </row>
    <row r="160" spans="4:5" ht="12.75">
      <c r="D160" s="77"/>
      <c r="E160" s="78"/>
    </row>
    <row r="161" spans="1:5" s="25" customFormat="1" ht="18" customHeight="1">
      <c r="A161" s="172"/>
      <c r="B161" s="172"/>
      <c r="C161" s="172"/>
      <c r="D161" s="172"/>
      <c r="E161" s="172"/>
    </row>
    <row r="162" spans="1:5" ht="28.5" customHeight="1">
      <c r="A162" s="97"/>
      <c r="B162" s="97"/>
      <c r="C162" s="97"/>
      <c r="D162" s="98"/>
      <c r="E162" s="99"/>
    </row>
    <row r="164" spans="1:5" ht="15">
      <c r="A164" s="104"/>
      <c r="B164" s="84"/>
      <c r="C164" s="84"/>
      <c r="D164" s="105"/>
      <c r="E164" s="106"/>
    </row>
    <row r="165" spans="1:5" ht="12.75">
      <c r="A165" s="84"/>
      <c r="B165" s="84"/>
      <c r="C165" s="84"/>
      <c r="D165" s="105"/>
      <c r="E165" s="106"/>
    </row>
    <row r="166" spans="1:5" ht="17.25" customHeight="1">
      <c r="A166" s="84"/>
      <c r="B166" s="84"/>
      <c r="C166" s="84"/>
      <c r="D166" s="105"/>
      <c r="E166" s="106"/>
    </row>
    <row r="167" spans="1:5" ht="13.5" customHeight="1">
      <c r="A167" s="84"/>
      <c r="B167" s="84"/>
      <c r="C167" s="84"/>
      <c r="D167" s="105"/>
      <c r="E167" s="106"/>
    </row>
    <row r="168" spans="1:5" ht="12.75">
      <c r="A168" s="84"/>
      <c r="B168" s="84"/>
      <c r="C168" s="84"/>
      <c r="D168" s="105"/>
      <c r="E168" s="106"/>
    </row>
    <row r="169" spans="1:3" ht="12.75">
      <c r="A169" s="84"/>
      <c r="B169" s="84"/>
      <c r="C169" s="84"/>
    </row>
    <row r="170" spans="1:5" ht="12.75">
      <c r="A170" s="84"/>
      <c r="B170" s="84"/>
      <c r="C170" s="84"/>
      <c r="D170" s="105"/>
      <c r="E170" s="106"/>
    </row>
    <row r="171" spans="1:5" ht="12.75">
      <c r="A171" s="84"/>
      <c r="B171" s="84"/>
      <c r="C171" s="84"/>
      <c r="D171" s="105"/>
      <c r="E171" s="107"/>
    </row>
    <row r="172" spans="1:5" ht="12.75">
      <c r="A172" s="84"/>
      <c r="B172" s="84"/>
      <c r="C172" s="84"/>
      <c r="D172" s="105"/>
      <c r="E172" s="106"/>
    </row>
    <row r="173" spans="1:5" ht="22.5" customHeight="1">
      <c r="A173" s="84"/>
      <c r="B173" s="84"/>
      <c r="C173" s="84"/>
      <c r="D173" s="105"/>
      <c r="E173" s="89"/>
    </row>
    <row r="174" spans="4:5" ht="22.5" customHeight="1">
      <c r="D174" s="86"/>
      <c r="E174" s="91"/>
    </row>
  </sheetData>
  <sheetProtection selectLockedCells="1" selectUnlockedCells="1"/>
  <mergeCells count="15">
    <mergeCell ref="A2:H2"/>
    <mergeCell ref="A4:B4"/>
    <mergeCell ref="B7:H7"/>
    <mergeCell ref="B20:H20"/>
    <mergeCell ref="F22:H22"/>
    <mergeCell ref="F24:H24"/>
    <mergeCell ref="A161:E161"/>
    <mergeCell ref="B27:H27"/>
    <mergeCell ref="B36:H36"/>
    <mergeCell ref="B38:H38"/>
    <mergeCell ref="B49:H49"/>
    <mergeCell ref="A51:C51"/>
    <mergeCell ref="A54:C54"/>
    <mergeCell ref="G51:I51"/>
    <mergeCell ref="F53:H53"/>
  </mergeCells>
  <printOptions horizontalCentered="1"/>
  <pageMargins left="0.19652777777777777" right="0.19652777777777777" top="0.43333333333333335" bottom="0.39375" header="0.5118055555555555" footer="0.5118055555555555"/>
  <pageSetup firstPageNumber="2" useFirstPageNumber="1" horizontalDpi="300" verticalDpi="300" orientation="landscape" paperSize="9" scale="88" r:id="rId2"/>
  <rowBreaks count="3" manualBreakCount="3">
    <brk id="25" max="255" man="1"/>
    <brk id="95" max="255" man="1"/>
    <brk id="1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0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5.28125" style="108" customWidth="1"/>
    <col min="2" max="2" width="9.140625" style="108" customWidth="1"/>
    <col min="3" max="3" width="32.7109375" style="108" customWidth="1"/>
    <col min="4" max="12" width="12.421875" style="108" customWidth="1"/>
    <col min="13" max="16384" width="9.140625" style="108" customWidth="1"/>
  </cols>
  <sheetData>
    <row r="2" spans="2:3" ht="12" customHeight="1">
      <c r="B2" s="179" t="s">
        <v>34</v>
      </c>
      <c r="C2" s="179"/>
    </row>
    <row r="3" spans="2:3" ht="12">
      <c r="B3" s="179"/>
      <c r="C3" s="179"/>
    </row>
    <row r="4" spans="2:3" ht="12">
      <c r="B4" s="179"/>
      <c r="C4" s="179"/>
    </row>
    <row r="5" spans="2:3" ht="39" customHeight="1">
      <c r="B5" s="180" t="s">
        <v>16</v>
      </c>
      <c r="C5" s="180"/>
    </row>
    <row r="6" spans="1:12" s="110" customFormat="1" ht="17.25" customHeight="1">
      <c r="A6" s="109"/>
      <c r="B6" s="181" t="s">
        <v>35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110" customFormat="1" ht="17.25">
      <c r="A7" s="109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110" customFormat="1" ht="12.75">
      <c r="A8" s="109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s="113" customFormat="1" ht="72">
      <c r="A9" s="114" t="s">
        <v>36</v>
      </c>
      <c r="B9" s="115" t="s">
        <v>37</v>
      </c>
      <c r="C9" s="115" t="s">
        <v>38</v>
      </c>
      <c r="D9" s="116" t="s">
        <v>39</v>
      </c>
      <c r="E9" s="115" t="s">
        <v>19</v>
      </c>
      <c r="F9" s="115" t="s">
        <v>170</v>
      </c>
      <c r="G9" s="115" t="s">
        <v>20</v>
      </c>
      <c r="H9" s="115" t="s">
        <v>21</v>
      </c>
      <c r="I9" s="115" t="s">
        <v>22</v>
      </c>
      <c r="J9" s="115" t="s">
        <v>41</v>
      </c>
      <c r="K9" s="115" t="s">
        <v>42</v>
      </c>
      <c r="L9" s="115" t="s">
        <v>25</v>
      </c>
    </row>
    <row r="10" spans="1:12" s="118" customFormat="1" ht="12.75">
      <c r="A10" s="117"/>
      <c r="B10" s="117"/>
      <c r="C10" s="117"/>
      <c r="D10" s="117"/>
      <c r="E10" s="117">
        <v>11</v>
      </c>
      <c r="F10" s="117">
        <v>46</v>
      </c>
      <c r="G10" s="117">
        <v>32</v>
      </c>
      <c r="H10" s="117">
        <v>49</v>
      </c>
      <c r="I10" s="117">
        <v>54</v>
      </c>
      <c r="J10" s="117">
        <v>62</v>
      </c>
      <c r="K10" s="117">
        <v>72</v>
      </c>
      <c r="L10" s="117">
        <v>82</v>
      </c>
    </row>
    <row r="11" spans="1:12" s="109" customFormat="1" ht="12.75">
      <c r="A11" s="119"/>
      <c r="B11" s="120"/>
      <c r="C11" s="121" t="s">
        <v>43</v>
      </c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s="110" customFormat="1" ht="36.75" customHeight="1">
      <c r="A12" s="123"/>
      <c r="B12" s="120"/>
      <c r="C12" s="124" t="s">
        <v>34</v>
      </c>
      <c r="D12" s="122">
        <f aca="true" t="shared" si="0" ref="D12:D92">SUM(E12:L12)</f>
        <v>2655950</v>
      </c>
      <c r="E12" s="125">
        <f aca="true" t="shared" si="1" ref="E12:L12">SUM(E41,E13)</f>
        <v>0</v>
      </c>
      <c r="F12" s="125">
        <f t="shared" si="1"/>
        <v>876581</v>
      </c>
      <c r="G12" s="125">
        <f t="shared" si="1"/>
        <v>11992</v>
      </c>
      <c r="H12" s="125">
        <f t="shared" si="1"/>
        <v>1765253</v>
      </c>
      <c r="I12" s="125">
        <f t="shared" si="1"/>
        <v>2124</v>
      </c>
      <c r="J12" s="125">
        <f t="shared" si="1"/>
        <v>0</v>
      </c>
      <c r="K12" s="125">
        <f t="shared" si="1"/>
        <v>0</v>
      </c>
      <c r="L12" s="125">
        <f t="shared" si="1"/>
        <v>0</v>
      </c>
    </row>
    <row r="13" spans="1:12" s="110" customFormat="1" ht="66">
      <c r="A13" s="126"/>
      <c r="B13" s="127" t="s">
        <v>44</v>
      </c>
      <c r="C13" s="128" t="s">
        <v>45</v>
      </c>
      <c r="D13" s="122">
        <f t="shared" si="0"/>
        <v>878705</v>
      </c>
      <c r="E13" s="122">
        <f aca="true" t="shared" si="2" ref="E13:L13">SUM(E14)</f>
        <v>0</v>
      </c>
      <c r="F13" s="122">
        <f t="shared" si="2"/>
        <v>876581</v>
      </c>
      <c r="G13" s="122">
        <f t="shared" si="2"/>
        <v>0</v>
      </c>
      <c r="H13" s="122">
        <f t="shared" si="2"/>
        <v>0</v>
      </c>
      <c r="I13" s="122">
        <f t="shared" si="2"/>
        <v>2124</v>
      </c>
      <c r="J13" s="122">
        <f t="shared" si="2"/>
        <v>0</v>
      </c>
      <c r="K13" s="122">
        <f t="shared" si="2"/>
        <v>0</v>
      </c>
      <c r="L13" s="122">
        <f t="shared" si="2"/>
        <v>0</v>
      </c>
    </row>
    <row r="14" spans="1:12" s="110" customFormat="1" ht="52.5">
      <c r="A14" s="126" t="s">
        <v>46</v>
      </c>
      <c r="B14" s="127" t="s">
        <v>47</v>
      </c>
      <c r="C14" s="128" t="s">
        <v>48</v>
      </c>
      <c r="D14" s="122">
        <f t="shared" si="0"/>
        <v>878705</v>
      </c>
      <c r="E14" s="122">
        <f aca="true" t="shared" si="3" ref="E14:L14">SUM(E15,E28)</f>
        <v>0</v>
      </c>
      <c r="F14" s="122">
        <f t="shared" si="3"/>
        <v>876581</v>
      </c>
      <c r="G14" s="122">
        <f t="shared" si="3"/>
        <v>0</v>
      </c>
      <c r="H14" s="122">
        <f t="shared" si="3"/>
        <v>0</v>
      </c>
      <c r="I14" s="122">
        <f t="shared" si="3"/>
        <v>2124</v>
      </c>
      <c r="J14" s="122">
        <f t="shared" si="3"/>
        <v>0</v>
      </c>
      <c r="K14" s="122">
        <f t="shared" si="3"/>
        <v>0</v>
      </c>
      <c r="L14" s="122">
        <f t="shared" si="3"/>
        <v>0</v>
      </c>
    </row>
    <row r="15" spans="1:12" s="110" customFormat="1" ht="12.75">
      <c r="A15" s="129"/>
      <c r="B15" s="130">
        <v>3</v>
      </c>
      <c r="C15" s="131" t="s">
        <v>49</v>
      </c>
      <c r="D15" s="122">
        <f t="shared" si="0"/>
        <v>775181</v>
      </c>
      <c r="E15" s="122">
        <f aca="true" t="shared" si="4" ref="E15:L15">E16+E21</f>
        <v>0</v>
      </c>
      <c r="F15" s="122">
        <f t="shared" si="4"/>
        <v>773057</v>
      </c>
      <c r="G15" s="122">
        <f t="shared" si="4"/>
        <v>0</v>
      </c>
      <c r="H15" s="122">
        <f t="shared" si="4"/>
        <v>0</v>
      </c>
      <c r="I15" s="122">
        <f t="shared" si="4"/>
        <v>2124</v>
      </c>
      <c r="J15" s="122">
        <f t="shared" si="4"/>
        <v>0</v>
      </c>
      <c r="K15" s="122">
        <f t="shared" si="4"/>
        <v>0</v>
      </c>
      <c r="L15" s="122">
        <f t="shared" si="4"/>
        <v>0</v>
      </c>
    </row>
    <row r="16" spans="1:12" s="110" customFormat="1" ht="12.75">
      <c r="A16" s="129"/>
      <c r="B16" s="130" t="s">
        <v>50</v>
      </c>
      <c r="C16" s="131" t="s">
        <v>51</v>
      </c>
      <c r="D16" s="122">
        <f t="shared" si="0"/>
        <v>675347</v>
      </c>
      <c r="E16" s="122">
        <f aca="true" t="shared" si="5" ref="E16:L16">SUM(E17,E19)</f>
        <v>0</v>
      </c>
      <c r="F16" s="122">
        <f t="shared" si="5"/>
        <v>675347</v>
      </c>
      <c r="G16" s="122">
        <f t="shared" si="5"/>
        <v>0</v>
      </c>
      <c r="H16" s="122">
        <f t="shared" si="5"/>
        <v>0</v>
      </c>
      <c r="I16" s="122">
        <f t="shared" si="5"/>
        <v>0</v>
      </c>
      <c r="J16" s="122">
        <f t="shared" si="5"/>
        <v>0</v>
      </c>
      <c r="K16" s="122">
        <f t="shared" si="5"/>
        <v>0</v>
      </c>
      <c r="L16" s="122">
        <f t="shared" si="5"/>
        <v>0</v>
      </c>
    </row>
    <row r="17" spans="1:12" s="110" customFormat="1" ht="12.75">
      <c r="A17" s="129"/>
      <c r="B17" s="130" t="s">
        <v>52</v>
      </c>
      <c r="C17" s="131" t="s">
        <v>53</v>
      </c>
      <c r="D17" s="122">
        <f t="shared" si="0"/>
        <v>628840</v>
      </c>
      <c r="E17" s="122">
        <f aca="true" t="shared" si="6" ref="E17:L17">SUM(E18:E18)</f>
        <v>0</v>
      </c>
      <c r="F17" s="122">
        <f t="shared" si="6"/>
        <v>628840</v>
      </c>
      <c r="G17" s="122">
        <f t="shared" si="6"/>
        <v>0</v>
      </c>
      <c r="H17" s="122">
        <f t="shared" si="6"/>
        <v>0</v>
      </c>
      <c r="I17" s="122">
        <f t="shared" si="6"/>
        <v>0</v>
      </c>
      <c r="J17" s="122">
        <f t="shared" si="6"/>
        <v>0</v>
      </c>
      <c r="K17" s="122">
        <f t="shared" si="6"/>
        <v>0</v>
      </c>
      <c r="L17" s="122">
        <f t="shared" si="6"/>
        <v>0</v>
      </c>
    </row>
    <row r="18" spans="1:12" s="110" customFormat="1" ht="12.75">
      <c r="A18" s="129"/>
      <c r="B18" s="132" t="s">
        <v>54</v>
      </c>
      <c r="C18" s="133" t="s">
        <v>55</v>
      </c>
      <c r="D18" s="122">
        <f t="shared" si="0"/>
        <v>628840</v>
      </c>
      <c r="E18" s="134"/>
      <c r="F18" s="134">
        <v>628840</v>
      </c>
      <c r="G18" s="134"/>
      <c r="H18" s="134"/>
      <c r="I18" s="134"/>
      <c r="J18" s="134"/>
      <c r="K18" s="134"/>
      <c r="L18" s="134"/>
    </row>
    <row r="19" spans="1:12" s="110" customFormat="1" ht="12.75">
      <c r="A19" s="129"/>
      <c r="B19" s="130" t="s">
        <v>56</v>
      </c>
      <c r="C19" s="131" t="s">
        <v>57</v>
      </c>
      <c r="D19" s="122">
        <f t="shared" si="0"/>
        <v>46507</v>
      </c>
      <c r="E19" s="122">
        <f aca="true" t="shared" si="7" ref="E19:L19">SUM(E20)</f>
        <v>0</v>
      </c>
      <c r="F19" s="122">
        <f t="shared" si="7"/>
        <v>46507</v>
      </c>
      <c r="G19" s="122">
        <f t="shared" si="7"/>
        <v>0</v>
      </c>
      <c r="H19" s="122">
        <f t="shared" si="7"/>
        <v>0</v>
      </c>
      <c r="I19" s="122">
        <f t="shared" si="7"/>
        <v>0</v>
      </c>
      <c r="J19" s="122">
        <f t="shared" si="7"/>
        <v>0</v>
      </c>
      <c r="K19" s="122">
        <f t="shared" si="7"/>
        <v>0</v>
      </c>
      <c r="L19" s="122">
        <f t="shared" si="7"/>
        <v>0</v>
      </c>
    </row>
    <row r="20" spans="1:12" s="110" customFormat="1" ht="26.25">
      <c r="A20" s="129"/>
      <c r="B20" s="132" t="s">
        <v>58</v>
      </c>
      <c r="C20" s="133" t="s">
        <v>59</v>
      </c>
      <c r="D20" s="122">
        <f t="shared" si="0"/>
        <v>46507</v>
      </c>
      <c r="E20" s="134"/>
      <c r="F20" s="134">
        <v>46507</v>
      </c>
      <c r="G20" s="134"/>
      <c r="H20" s="134"/>
      <c r="I20" s="134"/>
      <c r="J20" s="134"/>
      <c r="K20" s="134"/>
      <c r="L20" s="134"/>
    </row>
    <row r="21" spans="1:12" s="110" customFormat="1" ht="12.75">
      <c r="A21" s="129"/>
      <c r="B21" s="130" t="s">
        <v>60</v>
      </c>
      <c r="C21" s="131" t="s">
        <v>61</v>
      </c>
      <c r="D21" s="122">
        <f t="shared" si="0"/>
        <v>99834</v>
      </c>
      <c r="E21" s="122">
        <f aca="true" t="shared" si="8" ref="E21:L21">E22+E24+E26</f>
        <v>0</v>
      </c>
      <c r="F21" s="122">
        <f t="shared" si="8"/>
        <v>97710</v>
      </c>
      <c r="G21" s="122">
        <f t="shared" si="8"/>
        <v>0</v>
      </c>
      <c r="H21" s="122">
        <f t="shared" si="8"/>
        <v>0</v>
      </c>
      <c r="I21" s="122">
        <f t="shared" si="8"/>
        <v>2124</v>
      </c>
      <c r="J21" s="122">
        <f t="shared" si="8"/>
        <v>0</v>
      </c>
      <c r="K21" s="122">
        <f t="shared" si="8"/>
        <v>0</v>
      </c>
      <c r="L21" s="122">
        <f t="shared" si="8"/>
        <v>0</v>
      </c>
    </row>
    <row r="22" spans="1:12" s="110" customFormat="1" ht="12.75">
      <c r="A22" s="129"/>
      <c r="B22" s="130" t="s">
        <v>62</v>
      </c>
      <c r="C22" s="131" t="s">
        <v>63</v>
      </c>
      <c r="D22" s="122">
        <f t="shared" si="0"/>
        <v>68485</v>
      </c>
      <c r="E22" s="122">
        <f aca="true" t="shared" si="9" ref="E22:L22">E23</f>
        <v>0</v>
      </c>
      <c r="F22" s="122">
        <f t="shared" si="9"/>
        <v>66361</v>
      </c>
      <c r="G22" s="122">
        <f t="shared" si="9"/>
        <v>0</v>
      </c>
      <c r="H22" s="122">
        <f t="shared" si="9"/>
        <v>0</v>
      </c>
      <c r="I22" s="122">
        <f t="shared" si="9"/>
        <v>2124</v>
      </c>
      <c r="J22" s="122">
        <f t="shared" si="9"/>
        <v>0</v>
      </c>
      <c r="K22" s="122">
        <f t="shared" si="9"/>
        <v>0</v>
      </c>
      <c r="L22" s="122">
        <f t="shared" si="9"/>
        <v>0</v>
      </c>
    </row>
    <row r="23" spans="1:12" s="110" customFormat="1" ht="12.75">
      <c r="A23" s="129"/>
      <c r="B23" s="132" t="s">
        <v>64</v>
      </c>
      <c r="C23" s="133" t="s">
        <v>65</v>
      </c>
      <c r="D23" s="122">
        <f t="shared" si="0"/>
        <v>68485</v>
      </c>
      <c r="E23" s="134"/>
      <c r="F23" s="134">
        <v>66361</v>
      </c>
      <c r="G23" s="134"/>
      <c r="H23" s="134"/>
      <c r="I23" s="134">
        <v>2124</v>
      </c>
      <c r="J23" s="134"/>
      <c r="K23" s="134"/>
      <c r="L23" s="134"/>
    </row>
    <row r="24" spans="1:12" s="110" customFormat="1" ht="12.75">
      <c r="A24" s="129"/>
      <c r="B24" s="130" t="s">
        <v>66</v>
      </c>
      <c r="C24" s="131" t="s">
        <v>67</v>
      </c>
      <c r="D24" s="122">
        <f t="shared" si="0"/>
        <v>26545</v>
      </c>
      <c r="E24" s="122">
        <f aca="true" t="shared" si="10" ref="E24:L24">E25</f>
        <v>0</v>
      </c>
      <c r="F24" s="122">
        <f t="shared" si="10"/>
        <v>26545</v>
      </c>
      <c r="G24" s="122">
        <f t="shared" si="10"/>
        <v>0</v>
      </c>
      <c r="H24" s="122">
        <f t="shared" si="10"/>
        <v>0</v>
      </c>
      <c r="I24" s="122">
        <f t="shared" si="10"/>
        <v>0</v>
      </c>
      <c r="J24" s="122">
        <f t="shared" si="10"/>
        <v>0</v>
      </c>
      <c r="K24" s="122">
        <f t="shared" si="10"/>
        <v>0</v>
      </c>
      <c r="L24" s="122">
        <f t="shared" si="10"/>
        <v>0</v>
      </c>
    </row>
    <row r="25" spans="1:12" s="110" customFormat="1" ht="26.25">
      <c r="A25" s="129"/>
      <c r="B25" s="132" t="s">
        <v>68</v>
      </c>
      <c r="C25" s="133" t="s">
        <v>69</v>
      </c>
      <c r="D25" s="122">
        <f t="shared" si="0"/>
        <v>26545</v>
      </c>
      <c r="E25" s="134"/>
      <c r="F25" s="134">
        <v>26545</v>
      </c>
      <c r="G25" s="134"/>
      <c r="H25" s="134"/>
      <c r="I25" s="134"/>
      <c r="J25" s="134"/>
      <c r="K25" s="134"/>
      <c r="L25" s="134"/>
    </row>
    <row r="26" spans="1:12" s="110" customFormat="1" ht="26.25">
      <c r="A26" s="129"/>
      <c r="B26" s="130">
        <v>329</v>
      </c>
      <c r="C26" s="131" t="s">
        <v>70</v>
      </c>
      <c r="D26" s="122">
        <f t="shared" si="0"/>
        <v>4804</v>
      </c>
      <c r="E26" s="122">
        <f aca="true" t="shared" si="11" ref="E26:L26">E27</f>
        <v>0</v>
      </c>
      <c r="F26" s="122">
        <f t="shared" si="11"/>
        <v>4804</v>
      </c>
      <c r="G26" s="122">
        <f t="shared" si="11"/>
        <v>0</v>
      </c>
      <c r="H26" s="122">
        <f t="shared" si="11"/>
        <v>0</v>
      </c>
      <c r="I26" s="122">
        <f t="shared" si="11"/>
        <v>0</v>
      </c>
      <c r="J26" s="122">
        <f t="shared" si="11"/>
        <v>0</v>
      </c>
      <c r="K26" s="122">
        <f t="shared" si="11"/>
        <v>0</v>
      </c>
      <c r="L26" s="122">
        <f t="shared" si="11"/>
        <v>0</v>
      </c>
    </row>
    <row r="27" spans="1:12" s="110" customFormat="1" ht="26.25">
      <c r="A27" s="129"/>
      <c r="B27" s="132">
        <v>3291</v>
      </c>
      <c r="C27" s="133" t="s">
        <v>71</v>
      </c>
      <c r="D27" s="122">
        <f t="shared" si="0"/>
        <v>4804</v>
      </c>
      <c r="E27" s="134"/>
      <c r="F27" s="134">
        <v>4804</v>
      </c>
      <c r="G27" s="134"/>
      <c r="H27" s="134"/>
      <c r="I27" s="134"/>
      <c r="J27" s="134"/>
      <c r="K27" s="134"/>
      <c r="L27" s="134"/>
    </row>
    <row r="28" spans="1:12" s="110" customFormat="1" ht="26.25">
      <c r="A28" s="129"/>
      <c r="B28" s="130">
        <v>4</v>
      </c>
      <c r="C28" s="131" t="s">
        <v>72</v>
      </c>
      <c r="D28" s="122">
        <f t="shared" si="0"/>
        <v>103524</v>
      </c>
      <c r="E28" s="122">
        <f aca="true" t="shared" si="12" ref="E28:L28">E29+E38</f>
        <v>0</v>
      </c>
      <c r="F28" s="122">
        <f t="shared" si="12"/>
        <v>103524</v>
      </c>
      <c r="G28" s="122">
        <f t="shared" si="12"/>
        <v>0</v>
      </c>
      <c r="H28" s="122">
        <f t="shared" si="12"/>
        <v>0</v>
      </c>
      <c r="I28" s="122">
        <f t="shared" si="12"/>
        <v>0</v>
      </c>
      <c r="J28" s="122">
        <f t="shared" si="12"/>
        <v>0</v>
      </c>
      <c r="K28" s="122">
        <f t="shared" si="12"/>
        <v>0</v>
      </c>
      <c r="L28" s="122">
        <f t="shared" si="12"/>
        <v>0</v>
      </c>
    </row>
    <row r="29" spans="1:12" s="110" customFormat="1" ht="26.25">
      <c r="A29" s="129"/>
      <c r="B29" s="130" t="s">
        <v>73</v>
      </c>
      <c r="C29" s="131" t="s">
        <v>74</v>
      </c>
      <c r="D29" s="122">
        <f t="shared" si="0"/>
        <v>103524</v>
      </c>
      <c r="E29" s="122">
        <f aca="true" t="shared" si="13" ref="E29:L29">E30+E32</f>
        <v>0</v>
      </c>
      <c r="F29" s="122">
        <f t="shared" si="13"/>
        <v>103524</v>
      </c>
      <c r="G29" s="122">
        <f t="shared" si="13"/>
        <v>0</v>
      </c>
      <c r="H29" s="122">
        <f t="shared" si="13"/>
        <v>0</v>
      </c>
      <c r="I29" s="122">
        <f t="shared" si="13"/>
        <v>0</v>
      </c>
      <c r="J29" s="122">
        <f t="shared" si="13"/>
        <v>0</v>
      </c>
      <c r="K29" s="122">
        <f t="shared" si="13"/>
        <v>0</v>
      </c>
      <c r="L29" s="122">
        <f t="shared" si="13"/>
        <v>0</v>
      </c>
    </row>
    <row r="30" spans="1:12" s="110" customFormat="1" ht="12.75">
      <c r="A30" s="129"/>
      <c r="B30" s="130" t="s">
        <v>75</v>
      </c>
      <c r="C30" s="131" t="s">
        <v>76</v>
      </c>
      <c r="D30" s="122">
        <f t="shared" si="0"/>
        <v>0</v>
      </c>
      <c r="E30" s="122">
        <f aca="true" t="shared" si="14" ref="E30:L30">SUM(E31:E31)</f>
        <v>0</v>
      </c>
      <c r="F30" s="122">
        <f t="shared" si="14"/>
        <v>0</v>
      </c>
      <c r="G30" s="122">
        <f t="shared" si="14"/>
        <v>0</v>
      </c>
      <c r="H30" s="122">
        <f t="shared" si="14"/>
        <v>0</v>
      </c>
      <c r="I30" s="122">
        <f t="shared" si="14"/>
        <v>0</v>
      </c>
      <c r="J30" s="122">
        <f t="shared" si="14"/>
        <v>0</v>
      </c>
      <c r="K30" s="122">
        <f t="shared" si="14"/>
        <v>0</v>
      </c>
      <c r="L30" s="122">
        <f t="shared" si="14"/>
        <v>0</v>
      </c>
    </row>
    <row r="31" spans="1:12" s="110" customFormat="1" ht="12.75">
      <c r="A31" s="129"/>
      <c r="B31" s="132" t="s">
        <v>77</v>
      </c>
      <c r="C31" s="133" t="s">
        <v>78</v>
      </c>
      <c r="D31" s="122">
        <f t="shared" si="0"/>
        <v>0</v>
      </c>
      <c r="E31" s="134"/>
      <c r="F31" s="134">
        <v>0</v>
      </c>
      <c r="G31" s="134"/>
      <c r="H31" s="134"/>
      <c r="I31" s="134"/>
      <c r="J31" s="134"/>
      <c r="K31" s="134"/>
      <c r="L31" s="134"/>
    </row>
    <row r="32" spans="1:12" s="110" customFormat="1" ht="12.75">
      <c r="A32" s="129"/>
      <c r="B32" s="130" t="s">
        <v>79</v>
      </c>
      <c r="C32" s="131" t="s">
        <v>80</v>
      </c>
      <c r="D32" s="122">
        <f t="shared" si="0"/>
        <v>103524</v>
      </c>
      <c r="E32" s="122">
        <f aca="true" t="shared" si="15" ref="E32:L32">SUM(E33:E37)</f>
        <v>0</v>
      </c>
      <c r="F32" s="122">
        <f t="shared" si="15"/>
        <v>103524</v>
      </c>
      <c r="G32" s="122">
        <f t="shared" si="15"/>
        <v>0</v>
      </c>
      <c r="H32" s="122">
        <f t="shared" si="15"/>
        <v>0</v>
      </c>
      <c r="I32" s="122">
        <f t="shared" si="15"/>
        <v>0</v>
      </c>
      <c r="J32" s="122">
        <f t="shared" si="15"/>
        <v>0</v>
      </c>
      <c r="K32" s="122">
        <f t="shared" si="15"/>
        <v>0</v>
      </c>
      <c r="L32" s="122">
        <f t="shared" si="15"/>
        <v>0</v>
      </c>
    </row>
    <row r="33" spans="1:12" s="110" customFormat="1" ht="12.75">
      <c r="A33" s="129"/>
      <c r="B33" s="132" t="s">
        <v>81</v>
      </c>
      <c r="C33" s="133" t="s">
        <v>82</v>
      </c>
      <c r="D33" s="122">
        <f t="shared" si="0"/>
        <v>0</v>
      </c>
      <c r="E33" s="134"/>
      <c r="F33" s="134"/>
      <c r="G33" s="134"/>
      <c r="H33" s="134"/>
      <c r="I33" s="134"/>
      <c r="J33" s="134"/>
      <c r="K33" s="134"/>
      <c r="L33" s="134"/>
    </row>
    <row r="34" spans="1:12" s="110" customFormat="1" ht="12.75">
      <c r="A34" s="129"/>
      <c r="B34" s="132" t="s">
        <v>83</v>
      </c>
      <c r="C34" s="133" t="s">
        <v>84</v>
      </c>
      <c r="D34" s="122">
        <f t="shared" si="0"/>
        <v>0</v>
      </c>
      <c r="E34" s="134"/>
      <c r="F34" s="134">
        <v>0</v>
      </c>
      <c r="G34" s="134"/>
      <c r="H34" s="134"/>
      <c r="I34" s="134"/>
      <c r="J34" s="134"/>
      <c r="K34" s="134"/>
      <c r="L34" s="134"/>
    </row>
    <row r="35" spans="1:12" s="110" customFormat="1" ht="12.75">
      <c r="A35" s="129"/>
      <c r="B35" s="132" t="s">
        <v>85</v>
      </c>
      <c r="C35" s="133" t="s">
        <v>86</v>
      </c>
      <c r="D35" s="122">
        <f t="shared" si="0"/>
        <v>38490</v>
      </c>
      <c r="E35" s="134"/>
      <c r="F35" s="134">
        <v>38490</v>
      </c>
      <c r="G35" s="134"/>
      <c r="H35" s="134"/>
      <c r="I35" s="134"/>
      <c r="J35" s="134"/>
      <c r="K35" s="134"/>
      <c r="L35" s="134"/>
    </row>
    <row r="36" spans="1:12" s="110" customFormat="1" ht="12.75">
      <c r="A36" s="129"/>
      <c r="B36" s="132" t="s">
        <v>87</v>
      </c>
      <c r="C36" s="133" t="s">
        <v>88</v>
      </c>
      <c r="D36" s="122">
        <f t="shared" si="0"/>
        <v>15927</v>
      </c>
      <c r="E36" s="134"/>
      <c r="F36" s="134">
        <v>15927</v>
      </c>
      <c r="G36" s="134"/>
      <c r="H36" s="134"/>
      <c r="I36" s="134"/>
      <c r="J36" s="134"/>
      <c r="K36" s="134"/>
      <c r="L36" s="134"/>
    </row>
    <row r="37" spans="1:12" s="110" customFormat="1" ht="26.25">
      <c r="A37" s="129"/>
      <c r="B37" s="132" t="s">
        <v>89</v>
      </c>
      <c r="C37" s="133" t="s">
        <v>90</v>
      </c>
      <c r="D37" s="122">
        <f t="shared" si="0"/>
        <v>49107</v>
      </c>
      <c r="E37" s="134"/>
      <c r="F37" s="134">
        <v>49107</v>
      </c>
      <c r="G37" s="134"/>
      <c r="H37" s="134"/>
      <c r="I37" s="134"/>
      <c r="J37" s="134"/>
      <c r="K37" s="134"/>
      <c r="L37" s="134"/>
    </row>
    <row r="38" spans="1:12" s="110" customFormat="1" ht="26.25">
      <c r="A38" s="129"/>
      <c r="B38" s="130" t="s">
        <v>91</v>
      </c>
      <c r="C38" s="131" t="s">
        <v>92</v>
      </c>
      <c r="D38" s="122">
        <f t="shared" si="0"/>
        <v>0</v>
      </c>
      <c r="E38" s="122">
        <f aca="true" t="shared" si="16" ref="E38:L39">E39</f>
        <v>0</v>
      </c>
      <c r="F38" s="122">
        <f t="shared" si="16"/>
        <v>0</v>
      </c>
      <c r="G38" s="122">
        <f t="shared" si="16"/>
        <v>0</v>
      </c>
      <c r="H38" s="122">
        <f t="shared" si="16"/>
        <v>0</v>
      </c>
      <c r="I38" s="122">
        <f t="shared" si="16"/>
        <v>0</v>
      </c>
      <c r="J38" s="122">
        <f t="shared" si="16"/>
        <v>0</v>
      </c>
      <c r="K38" s="122">
        <f t="shared" si="16"/>
        <v>0</v>
      </c>
      <c r="L38" s="122">
        <f t="shared" si="16"/>
        <v>0</v>
      </c>
    </row>
    <row r="39" spans="1:12" s="110" customFormat="1" ht="26.25">
      <c r="A39" s="129"/>
      <c r="B39" s="130" t="s">
        <v>93</v>
      </c>
      <c r="C39" s="135" t="s">
        <v>94</v>
      </c>
      <c r="D39" s="122">
        <f t="shared" si="0"/>
        <v>0</v>
      </c>
      <c r="E39" s="122">
        <f t="shared" si="16"/>
        <v>0</v>
      </c>
      <c r="F39" s="122">
        <f t="shared" si="16"/>
        <v>0</v>
      </c>
      <c r="G39" s="122">
        <f t="shared" si="16"/>
        <v>0</v>
      </c>
      <c r="H39" s="122">
        <f t="shared" si="16"/>
        <v>0</v>
      </c>
      <c r="I39" s="122">
        <f t="shared" si="16"/>
        <v>0</v>
      </c>
      <c r="J39" s="122">
        <f t="shared" si="16"/>
        <v>0</v>
      </c>
      <c r="K39" s="122">
        <f t="shared" si="16"/>
        <v>0</v>
      </c>
      <c r="L39" s="122">
        <f t="shared" si="16"/>
        <v>0</v>
      </c>
    </row>
    <row r="40" spans="1:12" s="110" customFormat="1" ht="26.25">
      <c r="A40" s="123"/>
      <c r="B40" s="132" t="s">
        <v>95</v>
      </c>
      <c r="C40" s="133" t="s">
        <v>94</v>
      </c>
      <c r="D40" s="122">
        <f t="shared" si="0"/>
        <v>0</v>
      </c>
      <c r="E40" s="134"/>
      <c r="F40" s="134">
        <v>0</v>
      </c>
      <c r="G40" s="134"/>
      <c r="H40" s="134"/>
      <c r="I40" s="134"/>
      <c r="J40" s="134"/>
      <c r="K40" s="134"/>
      <c r="L40" s="134"/>
    </row>
    <row r="41" spans="1:12" s="109" customFormat="1" ht="39">
      <c r="A41" s="126"/>
      <c r="B41" s="127" t="s">
        <v>96</v>
      </c>
      <c r="C41" s="128" t="s">
        <v>97</v>
      </c>
      <c r="D41" s="122">
        <f t="shared" si="0"/>
        <v>1777245</v>
      </c>
      <c r="E41" s="122">
        <f aca="true" t="shared" si="17" ref="E41:L41">E42</f>
        <v>0</v>
      </c>
      <c r="F41" s="122">
        <f t="shared" si="17"/>
        <v>0</v>
      </c>
      <c r="G41" s="122">
        <f t="shared" si="17"/>
        <v>11992</v>
      </c>
      <c r="H41" s="122">
        <f t="shared" si="17"/>
        <v>1765253</v>
      </c>
      <c r="I41" s="122">
        <f t="shared" si="17"/>
        <v>0</v>
      </c>
      <c r="J41" s="122">
        <f t="shared" si="17"/>
        <v>0</v>
      </c>
      <c r="K41" s="122">
        <f t="shared" si="17"/>
        <v>0</v>
      </c>
      <c r="L41" s="122">
        <f t="shared" si="17"/>
        <v>0</v>
      </c>
    </row>
    <row r="42" spans="1:12" s="109" customFormat="1" ht="39">
      <c r="A42" s="126" t="s">
        <v>46</v>
      </c>
      <c r="B42" s="127" t="s">
        <v>98</v>
      </c>
      <c r="C42" s="128" t="s">
        <v>97</v>
      </c>
      <c r="D42" s="122">
        <f t="shared" si="0"/>
        <v>1777245</v>
      </c>
      <c r="E42" s="122">
        <f aca="true" t="shared" si="18" ref="E42:L42">SUM(E43,E87)</f>
        <v>0</v>
      </c>
      <c r="F42" s="122">
        <f t="shared" si="18"/>
        <v>0</v>
      </c>
      <c r="G42" s="122">
        <f t="shared" si="18"/>
        <v>11992</v>
      </c>
      <c r="H42" s="122">
        <f t="shared" si="18"/>
        <v>1765253</v>
      </c>
      <c r="I42" s="122">
        <f t="shared" si="18"/>
        <v>0</v>
      </c>
      <c r="J42" s="122">
        <f t="shared" si="18"/>
        <v>0</v>
      </c>
      <c r="K42" s="122">
        <f t="shared" si="18"/>
        <v>0</v>
      </c>
      <c r="L42" s="122">
        <f t="shared" si="18"/>
        <v>0</v>
      </c>
    </row>
    <row r="43" spans="1:12" s="136" customFormat="1" ht="12.75">
      <c r="A43" s="129"/>
      <c r="B43" s="130">
        <v>3</v>
      </c>
      <c r="C43" s="131" t="s">
        <v>49</v>
      </c>
      <c r="D43" s="122">
        <f t="shared" si="0"/>
        <v>1777245</v>
      </c>
      <c r="E43" s="122">
        <f aca="true" t="shared" si="19" ref="E43:L43">E44+E54+E81+E84</f>
        <v>0</v>
      </c>
      <c r="F43" s="122">
        <f t="shared" si="19"/>
        <v>0</v>
      </c>
      <c r="G43" s="122">
        <f t="shared" si="19"/>
        <v>11992</v>
      </c>
      <c r="H43" s="122">
        <f t="shared" si="19"/>
        <v>1765253</v>
      </c>
      <c r="I43" s="122">
        <f t="shared" si="19"/>
        <v>0</v>
      </c>
      <c r="J43" s="122">
        <f t="shared" si="19"/>
        <v>0</v>
      </c>
      <c r="K43" s="122">
        <f t="shared" si="19"/>
        <v>0</v>
      </c>
      <c r="L43" s="122">
        <f t="shared" si="19"/>
        <v>0</v>
      </c>
    </row>
    <row r="44" spans="1:12" s="136" customFormat="1" ht="12.75">
      <c r="A44" s="129"/>
      <c r="B44" s="130" t="s">
        <v>50</v>
      </c>
      <c r="C44" s="131" t="s">
        <v>51</v>
      </c>
      <c r="D44" s="122">
        <f t="shared" si="0"/>
        <v>750759</v>
      </c>
      <c r="E44" s="122">
        <f aca="true" t="shared" si="20" ref="E44:L44">E45+E49+E51</f>
        <v>0</v>
      </c>
      <c r="F44" s="122">
        <f t="shared" si="20"/>
        <v>0</v>
      </c>
      <c r="G44" s="122">
        <f t="shared" si="20"/>
        <v>3982</v>
      </c>
      <c r="H44" s="122">
        <f t="shared" si="20"/>
        <v>746777</v>
      </c>
      <c r="I44" s="122">
        <f t="shared" si="20"/>
        <v>0</v>
      </c>
      <c r="J44" s="122">
        <f t="shared" si="20"/>
        <v>0</v>
      </c>
      <c r="K44" s="122">
        <f t="shared" si="20"/>
        <v>0</v>
      </c>
      <c r="L44" s="122">
        <f t="shared" si="20"/>
        <v>0</v>
      </c>
    </row>
    <row r="45" spans="1:12" s="136" customFormat="1" ht="15" customHeight="1">
      <c r="A45" s="129"/>
      <c r="B45" s="130" t="s">
        <v>52</v>
      </c>
      <c r="C45" s="131" t="s">
        <v>53</v>
      </c>
      <c r="D45" s="122">
        <f t="shared" si="0"/>
        <v>534873</v>
      </c>
      <c r="E45" s="122">
        <f aca="true" t="shared" si="21" ref="E45:L45">SUM(E46:E48)</f>
        <v>0</v>
      </c>
      <c r="F45" s="122">
        <f t="shared" si="21"/>
        <v>0</v>
      </c>
      <c r="G45" s="122">
        <f t="shared" si="21"/>
        <v>2389</v>
      </c>
      <c r="H45" s="122">
        <f t="shared" si="21"/>
        <v>532484</v>
      </c>
      <c r="I45" s="122">
        <f t="shared" si="21"/>
        <v>0</v>
      </c>
      <c r="J45" s="122">
        <f t="shared" si="21"/>
        <v>0</v>
      </c>
      <c r="K45" s="122">
        <f t="shared" si="21"/>
        <v>0</v>
      </c>
      <c r="L45" s="122">
        <f t="shared" si="21"/>
        <v>0</v>
      </c>
    </row>
    <row r="46" spans="1:12" s="137" customFormat="1" ht="12.75">
      <c r="A46" s="129"/>
      <c r="B46" s="132" t="s">
        <v>54</v>
      </c>
      <c r="C46" s="133" t="s">
        <v>55</v>
      </c>
      <c r="D46" s="122">
        <f t="shared" si="0"/>
        <v>321190</v>
      </c>
      <c r="E46" s="134"/>
      <c r="F46" s="134"/>
      <c r="G46" s="134">
        <v>2389</v>
      </c>
      <c r="H46" s="134">
        <v>318801</v>
      </c>
      <c r="I46" s="134"/>
      <c r="J46" s="134"/>
      <c r="K46" s="134"/>
      <c r="L46" s="134"/>
    </row>
    <row r="47" spans="1:12" s="137" customFormat="1" ht="12.75">
      <c r="A47" s="129"/>
      <c r="B47" s="132" t="s">
        <v>99</v>
      </c>
      <c r="C47" s="133" t="s">
        <v>100</v>
      </c>
      <c r="D47" s="122">
        <f t="shared" si="0"/>
        <v>7963</v>
      </c>
      <c r="E47" s="134"/>
      <c r="F47" s="134"/>
      <c r="G47" s="134"/>
      <c r="H47" s="134">
        <v>7963</v>
      </c>
      <c r="I47" s="134"/>
      <c r="J47" s="134"/>
      <c r="K47" s="134"/>
      <c r="L47" s="134"/>
    </row>
    <row r="48" spans="1:12" s="137" customFormat="1" ht="12.75">
      <c r="A48" s="129"/>
      <c r="B48" s="132" t="s">
        <v>101</v>
      </c>
      <c r="C48" s="133" t="s">
        <v>102</v>
      </c>
      <c r="D48" s="122">
        <f t="shared" si="0"/>
        <v>205720</v>
      </c>
      <c r="E48" s="134"/>
      <c r="F48" s="134"/>
      <c r="G48" s="134"/>
      <c r="H48" s="134">
        <v>205720</v>
      </c>
      <c r="I48" s="134"/>
      <c r="J48" s="134"/>
      <c r="K48" s="134"/>
      <c r="L48" s="134"/>
    </row>
    <row r="49" spans="1:12" s="136" customFormat="1" ht="12.75">
      <c r="A49" s="129"/>
      <c r="B49" s="130" t="s">
        <v>103</v>
      </c>
      <c r="C49" s="131" t="s">
        <v>104</v>
      </c>
      <c r="D49" s="122">
        <f t="shared" si="0"/>
        <v>65963</v>
      </c>
      <c r="E49" s="122">
        <f aca="true" t="shared" si="22" ref="E49:L49">E50</f>
        <v>0</v>
      </c>
      <c r="F49" s="122">
        <f t="shared" si="22"/>
        <v>0</v>
      </c>
      <c r="G49" s="122">
        <f t="shared" si="22"/>
        <v>1593</v>
      </c>
      <c r="H49" s="122">
        <f t="shared" si="22"/>
        <v>64370</v>
      </c>
      <c r="I49" s="122">
        <f t="shared" si="22"/>
        <v>0</v>
      </c>
      <c r="J49" s="122">
        <f t="shared" si="22"/>
        <v>0</v>
      </c>
      <c r="K49" s="122">
        <f t="shared" si="22"/>
        <v>0</v>
      </c>
      <c r="L49" s="122">
        <f t="shared" si="22"/>
        <v>0</v>
      </c>
    </row>
    <row r="50" spans="1:12" s="137" customFormat="1" ht="12.75">
      <c r="A50" s="129"/>
      <c r="B50" s="132" t="s">
        <v>105</v>
      </c>
      <c r="C50" s="133" t="s">
        <v>104</v>
      </c>
      <c r="D50" s="122">
        <f t="shared" si="0"/>
        <v>65963</v>
      </c>
      <c r="E50" s="134"/>
      <c r="F50" s="134"/>
      <c r="G50" s="134">
        <v>1593</v>
      </c>
      <c r="H50" s="134">
        <v>64370</v>
      </c>
      <c r="I50" s="134"/>
      <c r="J50" s="134"/>
      <c r="K50" s="134"/>
      <c r="L50" s="134"/>
    </row>
    <row r="51" spans="1:12" s="136" customFormat="1" ht="12.75">
      <c r="A51" s="129"/>
      <c r="B51" s="130" t="s">
        <v>56</v>
      </c>
      <c r="C51" s="131" t="s">
        <v>57</v>
      </c>
      <c r="D51" s="122">
        <f t="shared" si="0"/>
        <v>149923</v>
      </c>
      <c r="E51" s="122">
        <f aca="true" t="shared" si="23" ref="E51:L51">E52+E53</f>
        <v>0</v>
      </c>
      <c r="F51" s="122">
        <f t="shared" si="23"/>
        <v>0</v>
      </c>
      <c r="G51" s="122">
        <f t="shared" si="23"/>
        <v>0</v>
      </c>
      <c r="H51" s="122">
        <f t="shared" si="23"/>
        <v>149923</v>
      </c>
      <c r="I51" s="122">
        <f t="shared" si="23"/>
        <v>0</v>
      </c>
      <c r="J51" s="122">
        <f t="shared" si="23"/>
        <v>0</v>
      </c>
      <c r="K51" s="122">
        <f t="shared" si="23"/>
        <v>0</v>
      </c>
      <c r="L51" s="122">
        <f t="shared" si="23"/>
        <v>0</v>
      </c>
    </row>
    <row r="52" spans="1:12" s="136" customFormat="1" ht="12.75">
      <c r="A52" s="129"/>
      <c r="B52" s="132">
        <v>3131</v>
      </c>
      <c r="C52" s="133" t="s">
        <v>106</v>
      </c>
      <c r="D52" s="122">
        <f t="shared" si="0"/>
        <v>0</v>
      </c>
      <c r="E52" s="125"/>
      <c r="F52" s="125"/>
      <c r="G52" s="125"/>
      <c r="H52" s="134"/>
      <c r="I52" s="125"/>
      <c r="J52" s="125"/>
      <c r="K52" s="125"/>
      <c r="L52" s="125"/>
    </row>
    <row r="53" spans="1:12" s="137" customFormat="1" ht="26.25">
      <c r="A53" s="129"/>
      <c r="B53" s="132" t="s">
        <v>58</v>
      </c>
      <c r="C53" s="133" t="s">
        <v>59</v>
      </c>
      <c r="D53" s="122">
        <f t="shared" si="0"/>
        <v>149923</v>
      </c>
      <c r="E53" s="134"/>
      <c r="F53" s="134"/>
      <c r="G53" s="134"/>
      <c r="H53" s="134">
        <v>149923</v>
      </c>
      <c r="I53" s="134"/>
      <c r="J53" s="134"/>
      <c r="K53" s="134"/>
      <c r="L53" s="134"/>
    </row>
    <row r="54" spans="1:12" s="136" customFormat="1" ht="12.75">
      <c r="A54" s="129"/>
      <c r="B54" s="130" t="s">
        <v>60</v>
      </c>
      <c r="C54" s="131" t="s">
        <v>61</v>
      </c>
      <c r="D54" s="122">
        <f t="shared" si="0"/>
        <v>1017859</v>
      </c>
      <c r="E54" s="122">
        <f aca="true" t="shared" si="24" ref="E54:L54">E55+E59+E66+E75</f>
        <v>0</v>
      </c>
      <c r="F54" s="122">
        <f t="shared" si="24"/>
        <v>0</v>
      </c>
      <c r="G54" s="122">
        <f t="shared" si="24"/>
        <v>8010</v>
      </c>
      <c r="H54" s="122">
        <f t="shared" si="24"/>
        <v>1009849</v>
      </c>
      <c r="I54" s="122">
        <f t="shared" si="24"/>
        <v>0</v>
      </c>
      <c r="J54" s="122">
        <f t="shared" si="24"/>
        <v>0</v>
      </c>
      <c r="K54" s="122">
        <f t="shared" si="24"/>
        <v>0</v>
      </c>
      <c r="L54" s="122">
        <f t="shared" si="24"/>
        <v>0</v>
      </c>
    </row>
    <row r="55" spans="1:12" s="136" customFormat="1" ht="15.75" customHeight="1">
      <c r="A55" s="129"/>
      <c r="B55" s="130" t="s">
        <v>107</v>
      </c>
      <c r="C55" s="131" t="s">
        <v>108</v>
      </c>
      <c r="D55" s="122">
        <f t="shared" si="0"/>
        <v>47648</v>
      </c>
      <c r="E55" s="122">
        <f aca="true" t="shared" si="25" ref="E55:L55">SUM(E56:E58)</f>
        <v>0</v>
      </c>
      <c r="F55" s="122">
        <f t="shared" si="25"/>
        <v>0</v>
      </c>
      <c r="G55" s="122">
        <f t="shared" si="25"/>
        <v>0</v>
      </c>
      <c r="H55" s="122">
        <f t="shared" si="25"/>
        <v>47648</v>
      </c>
      <c r="I55" s="122">
        <f t="shared" si="25"/>
        <v>0</v>
      </c>
      <c r="J55" s="122">
        <f t="shared" si="25"/>
        <v>0</v>
      </c>
      <c r="K55" s="122">
        <f t="shared" si="25"/>
        <v>0</v>
      </c>
      <c r="L55" s="122">
        <f t="shared" si="25"/>
        <v>0</v>
      </c>
    </row>
    <row r="56" spans="1:12" s="137" customFormat="1" ht="12.75">
      <c r="A56" s="129"/>
      <c r="B56" s="132" t="s">
        <v>109</v>
      </c>
      <c r="C56" s="133" t="s">
        <v>110</v>
      </c>
      <c r="D56" s="122">
        <f t="shared" si="0"/>
        <v>2522</v>
      </c>
      <c r="E56" s="134"/>
      <c r="F56" s="134"/>
      <c r="G56" s="134"/>
      <c r="H56" s="134">
        <v>2522</v>
      </c>
      <c r="I56" s="134"/>
      <c r="J56" s="134"/>
      <c r="K56" s="134"/>
      <c r="L56" s="134"/>
    </row>
    <row r="57" spans="1:12" s="137" customFormat="1" ht="26.25">
      <c r="A57" s="129"/>
      <c r="B57" s="132" t="s">
        <v>111</v>
      </c>
      <c r="C57" s="133" t="s">
        <v>112</v>
      </c>
      <c r="D57" s="122">
        <f t="shared" si="0"/>
        <v>41808</v>
      </c>
      <c r="E57" s="134"/>
      <c r="F57" s="134"/>
      <c r="G57" s="134"/>
      <c r="H57" s="134">
        <v>41808</v>
      </c>
      <c r="I57" s="134"/>
      <c r="J57" s="134"/>
      <c r="K57" s="134"/>
      <c r="L57" s="134"/>
    </row>
    <row r="58" spans="1:12" s="137" customFormat="1" ht="12.75">
      <c r="A58" s="129"/>
      <c r="B58" s="132" t="s">
        <v>113</v>
      </c>
      <c r="C58" s="133" t="s">
        <v>114</v>
      </c>
      <c r="D58" s="122">
        <f t="shared" si="0"/>
        <v>3318</v>
      </c>
      <c r="E58" s="134"/>
      <c r="F58" s="134"/>
      <c r="G58" s="134"/>
      <c r="H58" s="134">
        <v>3318</v>
      </c>
      <c r="I58" s="134"/>
      <c r="J58" s="134"/>
      <c r="K58" s="134"/>
      <c r="L58" s="134"/>
    </row>
    <row r="59" spans="1:12" s="136" customFormat="1" ht="12.75">
      <c r="A59" s="129"/>
      <c r="B59" s="130" t="s">
        <v>62</v>
      </c>
      <c r="C59" s="131" t="s">
        <v>63</v>
      </c>
      <c r="D59" s="122">
        <f t="shared" si="0"/>
        <v>761179</v>
      </c>
      <c r="E59" s="122">
        <f aca="true" t="shared" si="26" ref="E59:L59">SUM(E60:E65)</f>
        <v>0</v>
      </c>
      <c r="F59" s="122">
        <f t="shared" si="26"/>
        <v>0</v>
      </c>
      <c r="G59" s="122">
        <f t="shared" si="26"/>
        <v>4969</v>
      </c>
      <c r="H59" s="122">
        <f t="shared" si="26"/>
        <v>756210</v>
      </c>
      <c r="I59" s="122">
        <f t="shared" si="26"/>
        <v>0</v>
      </c>
      <c r="J59" s="122">
        <f t="shared" si="26"/>
        <v>0</v>
      </c>
      <c r="K59" s="122">
        <f t="shared" si="26"/>
        <v>0</v>
      </c>
      <c r="L59" s="122">
        <f t="shared" si="26"/>
        <v>0</v>
      </c>
    </row>
    <row r="60" spans="1:12" s="137" customFormat="1" ht="26.25">
      <c r="A60" s="129"/>
      <c r="B60" s="132" t="s">
        <v>115</v>
      </c>
      <c r="C60" s="133" t="s">
        <v>116</v>
      </c>
      <c r="D60" s="122">
        <f t="shared" si="0"/>
        <v>59858</v>
      </c>
      <c r="E60" s="134"/>
      <c r="F60" s="134"/>
      <c r="G60" s="134"/>
      <c r="H60" s="134">
        <v>59858</v>
      </c>
      <c r="I60" s="134"/>
      <c r="J60" s="134"/>
      <c r="K60" s="134"/>
      <c r="L60" s="134"/>
    </row>
    <row r="61" spans="1:12" s="137" customFormat="1" ht="12.75">
      <c r="A61" s="129"/>
      <c r="B61" s="132" t="s">
        <v>117</v>
      </c>
      <c r="C61" s="133" t="s">
        <v>118</v>
      </c>
      <c r="D61" s="122">
        <f t="shared" si="0"/>
        <v>436672</v>
      </c>
      <c r="E61" s="134"/>
      <c r="F61" s="134"/>
      <c r="G61" s="134">
        <v>4380</v>
      </c>
      <c r="H61" s="134">
        <v>432292</v>
      </c>
      <c r="I61" s="134"/>
      <c r="J61" s="134"/>
      <c r="K61" s="134"/>
      <c r="L61" s="134"/>
    </row>
    <row r="62" spans="1:12" s="137" customFormat="1" ht="12.75">
      <c r="A62" s="129"/>
      <c r="B62" s="132" t="s">
        <v>64</v>
      </c>
      <c r="C62" s="133" t="s">
        <v>65</v>
      </c>
      <c r="D62" s="122">
        <f t="shared" si="0"/>
        <v>231468</v>
      </c>
      <c r="E62" s="134"/>
      <c r="F62" s="134"/>
      <c r="G62" s="134">
        <v>589</v>
      </c>
      <c r="H62" s="134">
        <v>230879</v>
      </c>
      <c r="I62" s="134"/>
      <c r="J62" s="134"/>
      <c r="K62" s="134"/>
      <c r="L62" s="134"/>
    </row>
    <row r="63" spans="1:12" s="137" customFormat="1" ht="26.25">
      <c r="A63" s="129"/>
      <c r="B63" s="132" t="s">
        <v>119</v>
      </c>
      <c r="C63" s="133" t="s">
        <v>120</v>
      </c>
      <c r="D63" s="122">
        <f t="shared" si="0"/>
        <v>16192</v>
      </c>
      <c r="E63" s="134"/>
      <c r="F63" s="134"/>
      <c r="G63" s="134"/>
      <c r="H63" s="134">
        <v>16192</v>
      </c>
      <c r="I63" s="134"/>
      <c r="J63" s="134"/>
      <c r="K63" s="134"/>
      <c r="L63" s="134"/>
    </row>
    <row r="64" spans="1:12" s="137" customFormat="1" ht="12.75">
      <c r="A64" s="129"/>
      <c r="B64" s="132" t="s">
        <v>121</v>
      </c>
      <c r="C64" s="133" t="s">
        <v>122</v>
      </c>
      <c r="D64" s="122">
        <f t="shared" si="0"/>
        <v>14069</v>
      </c>
      <c r="E64" s="134"/>
      <c r="F64" s="134"/>
      <c r="G64" s="134"/>
      <c r="H64" s="134">
        <v>14069</v>
      </c>
      <c r="I64" s="134"/>
      <c r="J64" s="134"/>
      <c r="K64" s="134"/>
      <c r="L64" s="134"/>
    </row>
    <row r="65" spans="1:12" s="137" customFormat="1" ht="12.75">
      <c r="A65" s="129"/>
      <c r="B65" s="132" t="s">
        <v>123</v>
      </c>
      <c r="C65" s="133" t="s">
        <v>124</v>
      </c>
      <c r="D65" s="122">
        <f t="shared" si="0"/>
        <v>2920</v>
      </c>
      <c r="E65" s="134"/>
      <c r="F65" s="134"/>
      <c r="G65" s="134"/>
      <c r="H65" s="134">
        <v>2920</v>
      </c>
      <c r="I65" s="134"/>
      <c r="J65" s="134"/>
      <c r="K65" s="134"/>
      <c r="L65" s="134"/>
    </row>
    <row r="66" spans="1:12" s="136" customFormat="1" ht="15.75" customHeight="1">
      <c r="A66" s="129"/>
      <c r="B66" s="130" t="s">
        <v>66</v>
      </c>
      <c r="C66" s="131" t="s">
        <v>67</v>
      </c>
      <c r="D66" s="122">
        <f t="shared" si="0"/>
        <v>193908</v>
      </c>
      <c r="E66" s="122">
        <f aca="true" t="shared" si="27" ref="E66:L66">SUM(E67:E74)</f>
        <v>0</v>
      </c>
      <c r="F66" s="122">
        <f t="shared" si="27"/>
        <v>0</v>
      </c>
      <c r="G66" s="122">
        <f t="shared" si="27"/>
        <v>3041</v>
      </c>
      <c r="H66" s="122">
        <f t="shared" si="27"/>
        <v>190867</v>
      </c>
      <c r="I66" s="122">
        <f t="shared" si="27"/>
        <v>0</v>
      </c>
      <c r="J66" s="122">
        <f t="shared" si="27"/>
        <v>0</v>
      </c>
      <c r="K66" s="122">
        <f t="shared" si="27"/>
        <v>0</v>
      </c>
      <c r="L66" s="122">
        <f t="shared" si="27"/>
        <v>0</v>
      </c>
    </row>
    <row r="67" spans="1:12" s="137" customFormat="1" ht="12.75">
      <c r="A67" s="129"/>
      <c r="B67" s="132" t="s">
        <v>125</v>
      </c>
      <c r="C67" s="133" t="s">
        <v>126</v>
      </c>
      <c r="D67" s="122">
        <f t="shared" si="0"/>
        <v>6172</v>
      </c>
      <c r="E67" s="134"/>
      <c r="F67" s="134"/>
      <c r="G67" s="134"/>
      <c r="H67" s="134">
        <v>6172</v>
      </c>
      <c r="I67" s="134"/>
      <c r="J67" s="134"/>
      <c r="K67" s="134"/>
      <c r="L67" s="134"/>
    </row>
    <row r="68" spans="1:12" s="137" customFormat="1" ht="26.25">
      <c r="A68" s="129"/>
      <c r="B68" s="132" t="s">
        <v>68</v>
      </c>
      <c r="C68" s="133" t="s">
        <v>69</v>
      </c>
      <c r="D68" s="122">
        <f t="shared" si="0"/>
        <v>80184</v>
      </c>
      <c r="E68" s="134"/>
      <c r="F68" s="134"/>
      <c r="G68" s="134">
        <v>2611</v>
      </c>
      <c r="H68" s="134">
        <v>77573</v>
      </c>
      <c r="I68" s="134"/>
      <c r="J68" s="134"/>
      <c r="K68" s="134"/>
      <c r="L68" s="134"/>
    </row>
    <row r="69" spans="1:12" s="137" customFormat="1" ht="12.75">
      <c r="A69" s="129"/>
      <c r="B69" s="132" t="s">
        <v>127</v>
      </c>
      <c r="C69" s="133" t="s">
        <v>128</v>
      </c>
      <c r="D69" s="122">
        <f t="shared" si="0"/>
        <v>2654</v>
      </c>
      <c r="E69" s="134"/>
      <c r="F69" s="134"/>
      <c r="G69" s="134"/>
      <c r="H69" s="134">
        <v>2654</v>
      </c>
      <c r="I69" s="134"/>
      <c r="J69" s="134"/>
      <c r="K69" s="134"/>
      <c r="L69" s="134"/>
    </row>
    <row r="70" spans="1:12" s="137" customFormat="1" ht="12.75">
      <c r="A70" s="129"/>
      <c r="B70" s="132" t="s">
        <v>129</v>
      </c>
      <c r="C70" s="133" t="s">
        <v>130</v>
      </c>
      <c r="D70" s="122">
        <f t="shared" si="0"/>
        <v>83464</v>
      </c>
      <c r="E70" s="134"/>
      <c r="F70" s="134"/>
      <c r="G70" s="134">
        <v>430</v>
      </c>
      <c r="H70" s="134">
        <v>83034</v>
      </c>
      <c r="I70" s="134"/>
      <c r="J70" s="134"/>
      <c r="K70" s="134"/>
      <c r="L70" s="134"/>
    </row>
    <row r="71" spans="1:12" s="137" customFormat="1" ht="12.75">
      <c r="A71" s="129"/>
      <c r="B71" s="132" t="s">
        <v>131</v>
      </c>
      <c r="C71" s="133" t="s">
        <v>132</v>
      </c>
      <c r="D71" s="122">
        <f t="shared" si="0"/>
        <v>6636</v>
      </c>
      <c r="E71" s="134"/>
      <c r="F71" s="134"/>
      <c r="G71" s="134"/>
      <c r="H71" s="134">
        <v>6636</v>
      </c>
      <c r="I71" s="134"/>
      <c r="J71" s="134"/>
      <c r="K71" s="134"/>
      <c r="L71" s="134"/>
    </row>
    <row r="72" spans="1:12" s="137" customFormat="1" ht="12.75">
      <c r="A72" s="129"/>
      <c r="B72" s="132" t="s">
        <v>133</v>
      </c>
      <c r="C72" s="133" t="s">
        <v>134</v>
      </c>
      <c r="D72" s="122">
        <f t="shared" si="0"/>
        <v>3318</v>
      </c>
      <c r="E72" s="134"/>
      <c r="F72" s="134"/>
      <c r="G72" s="134"/>
      <c r="H72" s="134">
        <v>3318</v>
      </c>
      <c r="I72" s="134"/>
      <c r="J72" s="134"/>
      <c r="K72" s="134"/>
      <c r="L72" s="134"/>
    </row>
    <row r="73" spans="1:12" s="137" customFormat="1" ht="12.75">
      <c r="A73" s="129"/>
      <c r="B73" s="132" t="s">
        <v>135</v>
      </c>
      <c r="C73" s="133" t="s">
        <v>136</v>
      </c>
      <c r="D73" s="122">
        <f t="shared" si="0"/>
        <v>7432</v>
      </c>
      <c r="E73" s="134"/>
      <c r="F73" s="134"/>
      <c r="G73" s="134"/>
      <c r="H73" s="134">
        <v>7432</v>
      </c>
      <c r="I73" s="134"/>
      <c r="J73" s="134"/>
      <c r="K73" s="134"/>
      <c r="L73" s="134"/>
    </row>
    <row r="74" spans="1:12" s="137" customFormat="1" ht="12.75">
      <c r="A74" s="129"/>
      <c r="B74" s="132" t="s">
        <v>137</v>
      </c>
      <c r="C74" s="133" t="s">
        <v>138</v>
      </c>
      <c r="D74" s="122">
        <f t="shared" si="0"/>
        <v>4048</v>
      </c>
      <c r="E74" s="134"/>
      <c r="F74" s="134"/>
      <c r="G74" s="134"/>
      <c r="H74" s="134">
        <v>4048</v>
      </c>
      <c r="I74" s="134"/>
      <c r="J74" s="134"/>
      <c r="K74" s="134"/>
      <c r="L74" s="134"/>
    </row>
    <row r="75" spans="1:12" s="136" customFormat="1" ht="26.25">
      <c r="A75" s="129"/>
      <c r="B75" s="130" t="s">
        <v>139</v>
      </c>
      <c r="C75" s="131" t="s">
        <v>70</v>
      </c>
      <c r="D75" s="122">
        <f t="shared" si="0"/>
        <v>15124</v>
      </c>
      <c r="E75" s="122">
        <f aca="true" t="shared" si="28" ref="E75:L75">SUM(E76:E80)</f>
        <v>0</v>
      </c>
      <c r="F75" s="122">
        <f t="shared" si="28"/>
        <v>0</v>
      </c>
      <c r="G75" s="122">
        <f t="shared" si="28"/>
        <v>0</v>
      </c>
      <c r="H75" s="122">
        <f t="shared" si="28"/>
        <v>15124</v>
      </c>
      <c r="I75" s="122">
        <f t="shared" si="28"/>
        <v>0</v>
      </c>
      <c r="J75" s="122">
        <f t="shared" si="28"/>
        <v>0</v>
      </c>
      <c r="K75" s="122">
        <f t="shared" si="28"/>
        <v>0</v>
      </c>
      <c r="L75" s="122">
        <f t="shared" si="28"/>
        <v>0</v>
      </c>
    </row>
    <row r="76" spans="1:12" s="137" customFormat="1" ht="12.75">
      <c r="A76" s="129"/>
      <c r="B76" s="132" t="s">
        <v>140</v>
      </c>
      <c r="C76" s="133" t="s">
        <v>141</v>
      </c>
      <c r="D76" s="122">
        <f t="shared" si="0"/>
        <v>6902</v>
      </c>
      <c r="E76" s="134"/>
      <c r="F76" s="134"/>
      <c r="G76" s="134"/>
      <c r="H76" s="134">
        <v>6902</v>
      </c>
      <c r="I76" s="134"/>
      <c r="J76" s="134"/>
      <c r="K76" s="134"/>
      <c r="L76" s="134"/>
    </row>
    <row r="77" spans="1:12" s="137" customFormat="1" ht="12.75">
      <c r="A77" s="129"/>
      <c r="B77" s="132" t="s">
        <v>142</v>
      </c>
      <c r="C77" s="133" t="s">
        <v>143</v>
      </c>
      <c r="D77" s="122">
        <f t="shared" si="0"/>
        <v>1327</v>
      </c>
      <c r="E77" s="134"/>
      <c r="F77" s="134"/>
      <c r="G77" s="134"/>
      <c r="H77" s="134">
        <v>1327</v>
      </c>
      <c r="I77" s="134"/>
      <c r="J77" s="134"/>
      <c r="K77" s="134"/>
      <c r="L77" s="134"/>
    </row>
    <row r="78" spans="1:12" s="137" customFormat="1" ht="12.75">
      <c r="A78" s="129"/>
      <c r="B78" s="132" t="s">
        <v>144</v>
      </c>
      <c r="C78" s="138" t="s">
        <v>145</v>
      </c>
      <c r="D78" s="122">
        <f t="shared" si="0"/>
        <v>863</v>
      </c>
      <c r="E78" s="134"/>
      <c r="F78" s="134"/>
      <c r="G78" s="134"/>
      <c r="H78" s="134">
        <v>863</v>
      </c>
      <c r="I78" s="134"/>
      <c r="J78" s="134"/>
      <c r="K78" s="134"/>
      <c r="L78" s="134"/>
    </row>
    <row r="79" spans="1:12" s="137" customFormat="1" ht="12.75">
      <c r="A79" s="129"/>
      <c r="B79" s="132" t="s">
        <v>146</v>
      </c>
      <c r="C79" s="139" t="s">
        <v>147</v>
      </c>
      <c r="D79" s="122">
        <f t="shared" si="0"/>
        <v>664</v>
      </c>
      <c r="E79" s="134"/>
      <c r="F79" s="134"/>
      <c r="G79" s="134"/>
      <c r="H79" s="134">
        <v>664</v>
      </c>
      <c r="I79" s="134"/>
      <c r="J79" s="134"/>
      <c r="K79" s="134"/>
      <c r="L79" s="134"/>
    </row>
    <row r="80" spans="1:12" s="137" customFormat="1" ht="12.75">
      <c r="A80" s="129"/>
      <c r="B80" s="132" t="s">
        <v>148</v>
      </c>
      <c r="C80" s="133" t="s">
        <v>70</v>
      </c>
      <c r="D80" s="122">
        <f t="shared" si="0"/>
        <v>5368</v>
      </c>
      <c r="E80" s="134"/>
      <c r="F80" s="134"/>
      <c r="G80" s="134"/>
      <c r="H80" s="134">
        <v>5368</v>
      </c>
      <c r="I80" s="134"/>
      <c r="J80" s="134"/>
      <c r="K80" s="134"/>
      <c r="L80" s="134"/>
    </row>
    <row r="81" spans="1:12" s="136" customFormat="1" ht="15.75" customHeight="1">
      <c r="A81" s="129"/>
      <c r="B81" s="130" t="s">
        <v>149</v>
      </c>
      <c r="C81" s="131" t="s">
        <v>150</v>
      </c>
      <c r="D81" s="122">
        <f t="shared" si="0"/>
        <v>6636</v>
      </c>
      <c r="E81" s="122">
        <f aca="true" t="shared" si="29" ref="E81:L81">E82</f>
        <v>0</v>
      </c>
      <c r="F81" s="122">
        <f t="shared" si="29"/>
        <v>0</v>
      </c>
      <c r="G81" s="122">
        <f t="shared" si="29"/>
        <v>0</v>
      </c>
      <c r="H81" s="122">
        <f t="shared" si="29"/>
        <v>6636</v>
      </c>
      <c r="I81" s="122">
        <f t="shared" si="29"/>
        <v>0</v>
      </c>
      <c r="J81" s="122">
        <f t="shared" si="29"/>
        <v>0</v>
      </c>
      <c r="K81" s="122">
        <f t="shared" si="29"/>
        <v>0</v>
      </c>
      <c r="L81" s="122">
        <f t="shared" si="29"/>
        <v>0</v>
      </c>
    </row>
    <row r="82" spans="1:12" s="136" customFormat="1" ht="18" customHeight="1">
      <c r="A82" s="129"/>
      <c r="B82" s="130" t="s">
        <v>151</v>
      </c>
      <c r="C82" s="131" t="s">
        <v>152</v>
      </c>
      <c r="D82" s="122">
        <f t="shared" si="0"/>
        <v>6636</v>
      </c>
      <c r="E82" s="122">
        <f aca="true" t="shared" si="30" ref="E82:L82">SUM(E83:E83)</f>
        <v>0</v>
      </c>
      <c r="F82" s="122">
        <f t="shared" si="30"/>
        <v>0</v>
      </c>
      <c r="G82" s="122">
        <f t="shared" si="30"/>
        <v>0</v>
      </c>
      <c r="H82" s="122">
        <f t="shared" si="30"/>
        <v>6636</v>
      </c>
      <c r="I82" s="122">
        <f t="shared" si="30"/>
        <v>0</v>
      </c>
      <c r="J82" s="122">
        <f t="shared" si="30"/>
        <v>0</v>
      </c>
      <c r="K82" s="122">
        <f t="shared" si="30"/>
        <v>0</v>
      </c>
      <c r="L82" s="122">
        <f t="shared" si="30"/>
        <v>0</v>
      </c>
    </row>
    <row r="83" spans="1:12" s="137" customFormat="1" ht="26.25">
      <c r="A83" s="129"/>
      <c r="B83" s="132" t="s">
        <v>153</v>
      </c>
      <c r="C83" s="133" t="s">
        <v>154</v>
      </c>
      <c r="D83" s="122">
        <f t="shared" si="0"/>
        <v>6636</v>
      </c>
      <c r="E83" s="134"/>
      <c r="F83" s="134"/>
      <c r="G83" s="134"/>
      <c r="H83" s="134">
        <v>6636</v>
      </c>
      <c r="I83" s="134"/>
      <c r="J83" s="134"/>
      <c r="K83" s="134"/>
      <c r="L83" s="134"/>
    </row>
    <row r="84" spans="1:12" s="136" customFormat="1" ht="26.25">
      <c r="A84" s="129"/>
      <c r="B84" s="130" t="s">
        <v>155</v>
      </c>
      <c r="C84" s="131" t="s">
        <v>156</v>
      </c>
      <c r="D84" s="122">
        <f t="shared" si="0"/>
        <v>1991</v>
      </c>
      <c r="E84" s="122">
        <f aca="true" t="shared" si="31" ref="E84:L84">SUM(E85)</f>
        <v>0</v>
      </c>
      <c r="F84" s="122">
        <f t="shared" si="31"/>
        <v>0</v>
      </c>
      <c r="G84" s="122">
        <f t="shared" si="31"/>
        <v>0</v>
      </c>
      <c r="H84" s="122">
        <f t="shared" si="31"/>
        <v>1991</v>
      </c>
      <c r="I84" s="122">
        <f t="shared" si="31"/>
        <v>0</v>
      </c>
      <c r="J84" s="122">
        <f t="shared" si="31"/>
        <v>0</v>
      </c>
      <c r="K84" s="122">
        <f t="shared" si="31"/>
        <v>0</v>
      </c>
      <c r="L84" s="122">
        <f t="shared" si="31"/>
        <v>0</v>
      </c>
    </row>
    <row r="85" spans="1:12" s="136" customFormat="1" ht="26.25">
      <c r="A85" s="129"/>
      <c r="B85" s="130" t="s">
        <v>157</v>
      </c>
      <c r="C85" s="131" t="s">
        <v>158</v>
      </c>
      <c r="D85" s="122">
        <f t="shared" si="0"/>
        <v>1991</v>
      </c>
      <c r="E85" s="122">
        <f aca="true" t="shared" si="32" ref="E85:L85">SUM(E86:E86)</f>
        <v>0</v>
      </c>
      <c r="F85" s="122">
        <f t="shared" si="32"/>
        <v>0</v>
      </c>
      <c r="G85" s="122">
        <f t="shared" si="32"/>
        <v>0</v>
      </c>
      <c r="H85" s="122">
        <f t="shared" si="32"/>
        <v>1991</v>
      </c>
      <c r="I85" s="122">
        <f t="shared" si="32"/>
        <v>0</v>
      </c>
      <c r="J85" s="122">
        <f t="shared" si="32"/>
        <v>0</v>
      </c>
      <c r="K85" s="122">
        <f t="shared" si="32"/>
        <v>0</v>
      </c>
      <c r="L85" s="122">
        <f t="shared" si="32"/>
        <v>0</v>
      </c>
    </row>
    <row r="86" spans="1:12" s="137" customFormat="1" ht="26.25">
      <c r="A86" s="129"/>
      <c r="B86" s="132" t="s">
        <v>159</v>
      </c>
      <c r="C86" s="133" t="s">
        <v>160</v>
      </c>
      <c r="D86" s="122">
        <f t="shared" si="0"/>
        <v>1991</v>
      </c>
      <c r="E86" s="134"/>
      <c r="F86" s="134"/>
      <c r="G86" s="134"/>
      <c r="H86" s="134">
        <v>1991</v>
      </c>
      <c r="I86" s="134"/>
      <c r="J86" s="134"/>
      <c r="K86" s="134"/>
      <c r="L86" s="134"/>
    </row>
    <row r="87" spans="1:12" s="110" customFormat="1" ht="26.25">
      <c r="A87" s="140"/>
      <c r="B87" s="141">
        <v>4</v>
      </c>
      <c r="C87" s="142" t="s">
        <v>72</v>
      </c>
      <c r="D87" s="122">
        <f t="shared" si="0"/>
        <v>0</v>
      </c>
      <c r="E87" s="122">
        <f aca="true" t="shared" si="33" ref="E87:L88">SUM(E88)</f>
        <v>0</v>
      </c>
      <c r="F87" s="122">
        <f t="shared" si="33"/>
        <v>0</v>
      </c>
      <c r="G87" s="122">
        <f t="shared" si="33"/>
        <v>0</v>
      </c>
      <c r="H87" s="122">
        <f t="shared" si="33"/>
        <v>0</v>
      </c>
      <c r="I87" s="122">
        <f t="shared" si="33"/>
        <v>0</v>
      </c>
      <c r="J87" s="122">
        <f t="shared" si="33"/>
        <v>0</v>
      </c>
      <c r="K87" s="122">
        <f t="shared" si="33"/>
        <v>0</v>
      </c>
      <c r="L87" s="122">
        <f t="shared" si="33"/>
        <v>0</v>
      </c>
    </row>
    <row r="88" spans="1:12" s="110" customFormat="1" ht="26.25">
      <c r="A88" s="140"/>
      <c r="B88" s="141">
        <v>42</v>
      </c>
      <c r="C88" s="131" t="s">
        <v>74</v>
      </c>
      <c r="D88" s="122">
        <f t="shared" si="0"/>
        <v>0</v>
      </c>
      <c r="E88" s="122">
        <f t="shared" si="33"/>
        <v>0</v>
      </c>
      <c r="F88" s="122">
        <f t="shared" si="33"/>
        <v>0</v>
      </c>
      <c r="G88" s="122">
        <f t="shared" si="33"/>
        <v>0</v>
      </c>
      <c r="H88" s="122">
        <f t="shared" si="33"/>
        <v>0</v>
      </c>
      <c r="I88" s="122">
        <f t="shared" si="33"/>
        <v>0</v>
      </c>
      <c r="J88" s="122">
        <f t="shared" si="33"/>
        <v>0</v>
      </c>
      <c r="K88" s="122">
        <f t="shared" si="33"/>
        <v>0</v>
      </c>
      <c r="L88" s="122">
        <f t="shared" si="33"/>
        <v>0</v>
      </c>
    </row>
    <row r="89" spans="1:12" s="110" customFormat="1" ht="12.75">
      <c r="A89" s="140"/>
      <c r="B89" s="141">
        <v>422</v>
      </c>
      <c r="C89" s="131" t="s">
        <v>80</v>
      </c>
      <c r="D89" s="122">
        <f t="shared" si="0"/>
        <v>0</v>
      </c>
      <c r="E89" s="122">
        <f aca="true" t="shared" si="34" ref="E89:L89">SUM(E90:E92)</f>
        <v>0</v>
      </c>
      <c r="F89" s="122">
        <f t="shared" si="34"/>
        <v>0</v>
      </c>
      <c r="G89" s="122">
        <f t="shared" si="34"/>
        <v>0</v>
      </c>
      <c r="H89" s="122">
        <f t="shared" si="34"/>
        <v>0</v>
      </c>
      <c r="I89" s="122">
        <f t="shared" si="34"/>
        <v>0</v>
      </c>
      <c r="J89" s="122">
        <f t="shared" si="34"/>
        <v>0</v>
      </c>
      <c r="K89" s="122">
        <f t="shared" si="34"/>
        <v>0</v>
      </c>
      <c r="L89" s="122">
        <f t="shared" si="34"/>
        <v>0</v>
      </c>
    </row>
    <row r="90" spans="1:12" s="110" customFormat="1" ht="12.75">
      <c r="A90" s="140"/>
      <c r="B90" s="143">
        <v>4222</v>
      </c>
      <c r="C90" s="133" t="s">
        <v>84</v>
      </c>
      <c r="D90" s="122">
        <f t="shared" si="0"/>
        <v>0</v>
      </c>
      <c r="E90" s="140"/>
      <c r="F90" s="144"/>
      <c r="G90" s="144"/>
      <c r="H90" s="134">
        <v>0</v>
      </c>
      <c r="I90" s="134"/>
      <c r="J90" s="144"/>
      <c r="K90" s="144"/>
      <c r="L90" s="144"/>
    </row>
    <row r="91" spans="1:12" s="110" customFormat="1" ht="12.75">
      <c r="A91" s="140"/>
      <c r="B91" s="143">
        <v>4223</v>
      </c>
      <c r="C91" s="133" t="s">
        <v>86</v>
      </c>
      <c r="D91" s="122">
        <f t="shared" si="0"/>
        <v>0</v>
      </c>
      <c r="E91" s="140"/>
      <c r="F91" s="144"/>
      <c r="G91" s="144"/>
      <c r="H91" s="134">
        <v>0</v>
      </c>
      <c r="I91" s="134">
        <v>0</v>
      </c>
      <c r="J91" s="144"/>
      <c r="K91" s="144"/>
      <c r="L91" s="144"/>
    </row>
    <row r="92" spans="1:12" s="110" customFormat="1" ht="26.25">
      <c r="A92" s="140"/>
      <c r="B92" s="143">
        <v>4227</v>
      </c>
      <c r="C92" s="133" t="s">
        <v>90</v>
      </c>
      <c r="D92" s="122">
        <f t="shared" si="0"/>
        <v>0</v>
      </c>
      <c r="E92" s="140"/>
      <c r="F92" s="144"/>
      <c r="G92" s="144"/>
      <c r="H92" s="134">
        <v>0</v>
      </c>
      <c r="I92" s="134"/>
      <c r="J92" s="144"/>
      <c r="K92" s="144"/>
      <c r="L92" s="144"/>
    </row>
    <row r="93" spans="1:12" s="110" customFormat="1" ht="12.75">
      <c r="A93" s="145"/>
      <c r="B93" s="146"/>
      <c r="C93" s="147"/>
      <c r="D93" s="148"/>
      <c r="E93" s="145"/>
      <c r="F93" s="149"/>
      <c r="G93" s="149"/>
      <c r="H93" s="149"/>
      <c r="I93" s="150"/>
      <c r="J93" s="149"/>
      <c r="K93" s="149"/>
      <c r="L93" s="149"/>
    </row>
    <row r="94" spans="1:12" s="110" customFormat="1" ht="12.75">
      <c r="A94" s="151"/>
      <c r="B94" s="112"/>
      <c r="D94" s="152"/>
      <c r="E94" s="152"/>
      <c r="F94" s="152"/>
      <c r="G94" s="152"/>
      <c r="H94" s="152"/>
      <c r="I94" s="152"/>
      <c r="J94" s="152"/>
      <c r="K94" s="152"/>
      <c r="L94" s="152"/>
    </row>
    <row r="95" spans="1:11" s="110" customFormat="1" ht="12.75" customHeight="1">
      <c r="A95" s="151"/>
      <c r="B95" s="112"/>
      <c r="C95" s="182"/>
      <c r="D95" s="182"/>
      <c r="H95" s="182" t="s">
        <v>28</v>
      </c>
      <c r="I95" s="182"/>
      <c r="J95" s="182"/>
      <c r="K95" s="182"/>
    </row>
    <row r="96" spans="2:11" ht="12">
      <c r="B96" s="153"/>
      <c r="C96" s="153"/>
      <c r="D96" s="153"/>
      <c r="H96" s="153"/>
      <c r="I96" s="153"/>
      <c r="J96" s="153"/>
      <c r="K96" s="153"/>
    </row>
    <row r="97" spans="2:11" ht="12">
      <c r="B97" s="153"/>
      <c r="D97" s="153"/>
      <c r="I97" s="153"/>
      <c r="J97" s="153"/>
      <c r="K97" s="153"/>
    </row>
    <row r="98" spans="3:11" ht="12">
      <c r="C98" s="162"/>
      <c r="D98" s="153"/>
      <c r="H98" s="154"/>
      <c r="I98"/>
      <c r="J98" s="154"/>
      <c r="K98" s="154"/>
    </row>
    <row r="99" spans="3:9" ht="12">
      <c r="C99" s="153"/>
      <c r="D99" s="153"/>
      <c r="I99" s="155"/>
    </row>
    <row r="100" spans="3:11" ht="12" customHeight="1">
      <c r="C100" s="183"/>
      <c r="D100" s="184"/>
      <c r="H100" s="184" t="s">
        <v>29</v>
      </c>
      <c r="I100" s="184"/>
      <c r="J100" s="184"/>
      <c r="K100" s="184"/>
    </row>
  </sheetData>
  <sheetProtection selectLockedCells="1" selectUnlockedCells="1"/>
  <mergeCells count="7">
    <mergeCell ref="B2:C4"/>
    <mergeCell ref="B5:C5"/>
    <mergeCell ref="B6:L6"/>
    <mergeCell ref="C95:D95"/>
    <mergeCell ref="H95:K95"/>
    <mergeCell ref="C100:D100"/>
    <mergeCell ref="H100:K100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PageLayoutView="0" workbookViewId="0" topLeftCell="A34">
      <selection activeCell="E56" sqref="E56"/>
    </sheetView>
  </sheetViews>
  <sheetFormatPr defaultColWidth="9.140625" defaultRowHeight="12.75"/>
  <cols>
    <col min="1" max="1" width="5.28125" style="108" customWidth="1"/>
    <col min="2" max="2" width="9.140625" style="108" customWidth="1"/>
    <col min="3" max="3" width="32.7109375" style="108" customWidth="1"/>
    <col min="4" max="12" width="12.421875" style="108" customWidth="1"/>
    <col min="13" max="16384" width="9.140625" style="108" customWidth="1"/>
  </cols>
  <sheetData>
    <row r="2" spans="2:3" ht="12" customHeight="1">
      <c r="B2" s="179" t="s">
        <v>34</v>
      </c>
      <c r="C2" s="179"/>
    </row>
    <row r="3" spans="2:3" ht="12">
      <c r="B3" s="179"/>
      <c r="C3" s="179"/>
    </row>
    <row r="4" spans="2:3" ht="12">
      <c r="B4" s="179"/>
      <c r="C4" s="179"/>
    </row>
    <row r="5" spans="2:3" ht="39" customHeight="1">
      <c r="B5" s="180"/>
      <c r="C5" s="180"/>
    </row>
    <row r="6" spans="1:12" s="110" customFormat="1" ht="17.25" customHeight="1">
      <c r="A6" s="109"/>
      <c r="B6" s="181" t="s">
        <v>35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110" customFormat="1" ht="17.25">
      <c r="A7" s="109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110" customFormat="1" ht="12.75">
      <c r="A8" s="109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s="113" customFormat="1" ht="72">
      <c r="A9" s="114" t="s">
        <v>36</v>
      </c>
      <c r="B9" s="115" t="s">
        <v>37</v>
      </c>
      <c r="C9" s="115" t="s">
        <v>38</v>
      </c>
      <c r="D9" s="116" t="s">
        <v>163</v>
      </c>
      <c r="E9" s="115" t="s">
        <v>19</v>
      </c>
      <c r="F9" s="115" t="s">
        <v>40</v>
      </c>
      <c r="G9" s="115" t="s">
        <v>20</v>
      </c>
      <c r="H9" s="115" t="s">
        <v>21</v>
      </c>
      <c r="I9" s="115" t="s">
        <v>22</v>
      </c>
      <c r="J9" s="115" t="s">
        <v>41</v>
      </c>
      <c r="K9" s="115" t="s">
        <v>42</v>
      </c>
      <c r="L9" s="115" t="s">
        <v>25</v>
      </c>
    </row>
    <row r="10" spans="1:12" s="118" customFormat="1" ht="12.75">
      <c r="A10" s="117"/>
      <c r="B10" s="117"/>
      <c r="C10" s="117"/>
      <c r="D10" s="117"/>
      <c r="E10" s="117">
        <v>11</v>
      </c>
      <c r="F10" s="117">
        <v>12</v>
      </c>
      <c r="G10" s="117">
        <v>32</v>
      </c>
      <c r="H10" s="117">
        <v>49</v>
      </c>
      <c r="I10" s="117">
        <v>54</v>
      </c>
      <c r="J10" s="117">
        <v>62</v>
      </c>
      <c r="K10" s="117">
        <v>72</v>
      </c>
      <c r="L10" s="117">
        <v>82</v>
      </c>
    </row>
    <row r="11" spans="1:12" s="109" customFormat="1" ht="12.75">
      <c r="A11" s="119"/>
      <c r="B11" s="120"/>
      <c r="C11" s="121" t="s">
        <v>43</v>
      </c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s="110" customFormat="1" ht="36.75" customHeight="1">
      <c r="A12" s="123"/>
      <c r="B12" s="120"/>
      <c r="C12" s="124" t="s">
        <v>34</v>
      </c>
      <c r="D12" s="122">
        <f aca="true" t="shared" si="0" ref="D12:D44">SUM(E12:L12)</f>
        <v>2647176</v>
      </c>
      <c r="E12" s="156">
        <f aca="true" t="shared" si="1" ref="E12:L12">SUM(E29,E13)</f>
        <v>0</v>
      </c>
      <c r="F12" s="122">
        <f t="shared" si="1"/>
        <v>876581</v>
      </c>
      <c r="G12" s="122">
        <f t="shared" si="1"/>
        <v>11992</v>
      </c>
      <c r="H12" s="122">
        <f t="shared" si="1"/>
        <v>1758603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</row>
    <row r="13" spans="1:12" s="110" customFormat="1" ht="66">
      <c r="A13" s="126"/>
      <c r="B13" s="127" t="s">
        <v>44</v>
      </c>
      <c r="C13" s="128" t="s">
        <v>45</v>
      </c>
      <c r="D13" s="122">
        <f t="shared" si="0"/>
        <v>876581</v>
      </c>
      <c r="E13" s="122">
        <f aca="true" t="shared" si="2" ref="E13:L13">SUM(E14)</f>
        <v>0</v>
      </c>
      <c r="F13" s="122">
        <f t="shared" si="2"/>
        <v>876581</v>
      </c>
      <c r="G13" s="122">
        <f t="shared" si="2"/>
        <v>0</v>
      </c>
      <c r="H13" s="122">
        <f t="shared" si="2"/>
        <v>0</v>
      </c>
      <c r="I13" s="122">
        <f t="shared" si="2"/>
        <v>0</v>
      </c>
      <c r="J13" s="122">
        <f t="shared" si="2"/>
        <v>0</v>
      </c>
      <c r="K13" s="122">
        <f t="shared" si="2"/>
        <v>0</v>
      </c>
      <c r="L13" s="122">
        <f t="shared" si="2"/>
        <v>0</v>
      </c>
    </row>
    <row r="14" spans="1:12" s="110" customFormat="1" ht="52.5">
      <c r="A14" s="126" t="s">
        <v>46</v>
      </c>
      <c r="B14" s="127" t="s">
        <v>47</v>
      </c>
      <c r="C14" s="128" t="s">
        <v>48</v>
      </c>
      <c r="D14" s="122">
        <f t="shared" si="0"/>
        <v>876581</v>
      </c>
      <c r="E14" s="122">
        <f aca="true" t="shared" si="3" ref="E14:L14">SUM(E15,E23)</f>
        <v>0</v>
      </c>
      <c r="F14" s="122">
        <f t="shared" si="3"/>
        <v>876581</v>
      </c>
      <c r="G14" s="122">
        <f t="shared" si="3"/>
        <v>0</v>
      </c>
      <c r="H14" s="122">
        <f t="shared" si="3"/>
        <v>0</v>
      </c>
      <c r="I14" s="122">
        <f t="shared" si="3"/>
        <v>0</v>
      </c>
      <c r="J14" s="122">
        <f t="shared" si="3"/>
        <v>0</v>
      </c>
      <c r="K14" s="122">
        <f t="shared" si="3"/>
        <v>0</v>
      </c>
      <c r="L14" s="122">
        <f t="shared" si="3"/>
        <v>0</v>
      </c>
    </row>
    <row r="15" spans="1:12" s="110" customFormat="1" ht="12.75">
      <c r="A15" s="129"/>
      <c r="B15" s="130">
        <v>3</v>
      </c>
      <c r="C15" s="131" t="s">
        <v>49</v>
      </c>
      <c r="D15" s="122">
        <f t="shared" si="0"/>
        <v>773057</v>
      </c>
      <c r="E15" s="122">
        <f aca="true" t="shared" si="4" ref="E15:L15">E16+E19</f>
        <v>0</v>
      </c>
      <c r="F15" s="122">
        <f t="shared" si="4"/>
        <v>773057</v>
      </c>
      <c r="G15" s="122">
        <f t="shared" si="4"/>
        <v>0</v>
      </c>
      <c r="H15" s="122">
        <f t="shared" si="4"/>
        <v>0</v>
      </c>
      <c r="I15" s="122">
        <f t="shared" si="4"/>
        <v>0</v>
      </c>
      <c r="J15" s="122">
        <f t="shared" si="4"/>
        <v>0</v>
      </c>
      <c r="K15" s="122">
        <f t="shared" si="4"/>
        <v>0</v>
      </c>
      <c r="L15" s="122">
        <f t="shared" si="4"/>
        <v>0</v>
      </c>
    </row>
    <row r="16" spans="1:12" s="110" customFormat="1" ht="12.75">
      <c r="A16" s="129"/>
      <c r="B16" s="130" t="s">
        <v>50</v>
      </c>
      <c r="C16" s="131" t="s">
        <v>51</v>
      </c>
      <c r="D16" s="122">
        <f t="shared" si="0"/>
        <v>675347</v>
      </c>
      <c r="E16" s="122">
        <f>SUM(E17,E18)</f>
        <v>0</v>
      </c>
      <c r="F16" s="122">
        <v>675347</v>
      </c>
      <c r="G16" s="122"/>
      <c r="H16" s="122">
        <f>SUM(H17,H18)</f>
        <v>0</v>
      </c>
      <c r="I16" s="122">
        <f>SUM(I17,I18)</f>
        <v>0</v>
      </c>
      <c r="J16" s="122">
        <f>SUM(J17,J18)</f>
        <v>0</v>
      </c>
      <c r="K16" s="122">
        <f>SUM(K17,K18)</f>
        <v>0</v>
      </c>
      <c r="L16" s="122">
        <f>SUM(L17,L18)</f>
        <v>0</v>
      </c>
    </row>
    <row r="17" spans="1:12" s="159" customFormat="1" ht="12.75">
      <c r="A17" s="142"/>
      <c r="B17" s="157" t="s">
        <v>52</v>
      </c>
      <c r="C17" s="131" t="s">
        <v>53</v>
      </c>
      <c r="D17" s="122">
        <f t="shared" si="0"/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</row>
    <row r="18" spans="1:12" s="159" customFormat="1" ht="12.75">
      <c r="A18" s="142"/>
      <c r="B18" s="157" t="s">
        <v>56</v>
      </c>
      <c r="C18" s="131" t="s">
        <v>57</v>
      </c>
      <c r="D18" s="122">
        <f t="shared" si="0"/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</row>
    <row r="19" spans="1:12" s="110" customFormat="1" ht="12.75">
      <c r="A19" s="129"/>
      <c r="B19" s="130" t="s">
        <v>60</v>
      </c>
      <c r="C19" s="131" t="s">
        <v>61</v>
      </c>
      <c r="D19" s="122">
        <f t="shared" si="0"/>
        <v>97710</v>
      </c>
      <c r="E19" s="122">
        <f>E20+E21+E22</f>
        <v>0</v>
      </c>
      <c r="F19" s="122">
        <v>97710</v>
      </c>
      <c r="G19" s="122"/>
      <c r="H19" s="122">
        <f>H20+H21+H22</f>
        <v>0</v>
      </c>
      <c r="I19" s="122">
        <f>I20+I21+I22</f>
        <v>0</v>
      </c>
      <c r="J19" s="122">
        <f>J20+J21+J22</f>
        <v>0</v>
      </c>
      <c r="K19" s="122">
        <f>K20+K21+K22</f>
        <v>0</v>
      </c>
      <c r="L19" s="122">
        <f>L20+L21+L22</f>
        <v>0</v>
      </c>
    </row>
    <row r="20" spans="1:12" s="159" customFormat="1" ht="12.75">
      <c r="A20" s="142"/>
      <c r="B20" s="157" t="s">
        <v>62</v>
      </c>
      <c r="C20" s="131" t="s">
        <v>63</v>
      </c>
      <c r="D20" s="122">
        <f t="shared" si="0"/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</row>
    <row r="21" spans="1:12" s="159" customFormat="1" ht="12.75">
      <c r="A21" s="142"/>
      <c r="B21" s="157" t="s">
        <v>66</v>
      </c>
      <c r="C21" s="131" t="s">
        <v>67</v>
      </c>
      <c r="D21" s="122">
        <f t="shared" si="0"/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</row>
    <row r="22" spans="1:12" s="159" customFormat="1" ht="26.25">
      <c r="A22" s="142"/>
      <c r="B22" s="157">
        <v>329</v>
      </c>
      <c r="C22" s="131" t="s">
        <v>70</v>
      </c>
      <c r="D22" s="122">
        <f t="shared" si="0"/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</row>
    <row r="23" spans="1:12" s="110" customFormat="1" ht="26.25">
      <c r="A23" s="129"/>
      <c r="B23" s="130">
        <v>4</v>
      </c>
      <c r="C23" s="131" t="s">
        <v>72</v>
      </c>
      <c r="D23" s="122">
        <f t="shared" si="0"/>
        <v>103524</v>
      </c>
      <c r="E23" s="122">
        <f aca="true" t="shared" si="5" ref="E23:L23">E24+E27</f>
        <v>0</v>
      </c>
      <c r="F23" s="122">
        <f t="shared" si="5"/>
        <v>103524</v>
      </c>
      <c r="G23" s="122">
        <f t="shared" si="5"/>
        <v>0</v>
      </c>
      <c r="H23" s="122">
        <f t="shared" si="5"/>
        <v>0</v>
      </c>
      <c r="I23" s="122">
        <f t="shared" si="5"/>
        <v>0</v>
      </c>
      <c r="J23" s="122">
        <f t="shared" si="5"/>
        <v>0</v>
      </c>
      <c r="K23" s="122">
        <f t="shared" si="5"/>
        <v>0</v>
      </c>
      <c r="L23" s="122">
        <f t="shared" si="5"/>
        <v>0</v>
      </c>
    </row>
    <row r="24" spans="1:12" s="110" customFormat="1" ht="26.25">
      <c r="A24" s="129"/>
      <c r="B24" s="130" t="s">
        <v>73</v>
      </c>
      <c r="C24" s="131" t="s">
        <v>74</v>
      </c>
      <c r="D24" s="122">
        <f t="shared" si="0"/>
        <v>103524</v>
      </c>
      <c r="E24" s="122">
        <f>E25+E26</f>
        <v>0</v>
      </c>
      <c r="F24" s="122">
        <v>103524</v>
      </c>
      <c r="G24" s="122">
        <f aca="true" t="shared" si="6" ref="G24:L24">G25+G26</f>
        <v>0</v>
      </c>
      <c r="H24" s="122">
        <f t="shared" si="6"/>
        <v>0</v>
      </c>
      <c r="I24" s="122">
        <f t="shared" si="6"/>
        <v>0</v>
      </c>
      <c r="J24" s="122">
        <f t="shared" si="6"/>
        <v>0</v>
      </c>
      <c r="K24" s="122">
        <f t="shared" si="6"/>
        <v>0</v>
      </c>
      <c r="L24" s="122">
        <f t="shared" si="6"/>
        <v>0</v>
      </c>
    </row>
    <row r="25" spans="1:12" s="159" customFormat="1" ht="12.75">
      <c r="A25" s="142"/>
      <c r="B25" s="157" t="s">
        <v>75</v>
      </c>
      <c r="C25" s="131" t="s">
        <v>76</v>
      </c>
      <c r="D25" s="122">
        <f t="shared" si="0"/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</row>
    <row r="26" spans="1:12" s="159" customFormat="1" ht="12.75">
      <c r="A26" s="142"/>
      <c r="B26" s="157" t="s">
        <v>79</v>
      </c>
      <c r="C26" s="131" t="s">
        <v>80</v>
      </c>
      <c r="D26" s="122">
        <f t="shared" si="0"/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</row>
    <row r="27" spans="1:12" s="110" customFormat="1" ht="26.25">
      <c r="A27" s="129"/>
      <c r="B27" s="130" t="s">
        <v>91</v>
      </c>
      <c r="C27" s="131" t="s">
        <v>92</v>
      </c>
      <c r="D27" s="122">
        <f t="shared" si="0"/>
        <v>0</v>
      </c>
      <c r="E27" s="122">
        <f>E28</f>
        <v>0</v>
      </c>
      <c r="F27" s="122">
        <v>0</v>
      </c>
      <c r="G27" s="122">
        <f aca="true" t="shared" si="7" ref="G27:L27">G28</f>
        <v>0</v>
      </c>
      <c r="H27" s="122">
        <f t="shared" si="7"/>
        <v>0</v>
      </c>
      <c r="I27" s="122">
        <f t="shared" si="7"/>
        <v>0</v>
      </c>
      <c r="J27" s="122">
        <f t="shared" si="7"/>
        <v>0</v>
      </c>
      <c r="K27" s="122">
        <f t="shared" si="7"/>
        <v>0</v>
      </c>
      <c r="L27" s="122">
        <f t="shared" si="7"/>
        <v>0</v>
      </c>
    </row>
    <row r="28" spans="1:12" s="159" customFormat="1" ht="26.25">
      <c r="A28" s="142"/>
      <c r="B28" s="157" t="s">
        <v>93</v>
      </c>
      <c r="C28" s="135" t="s">
        <v>94</v>
      </c>
      <c r="D28" s="122">
        <f t="shared" si="0"/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</row>
    <row r="29" spans="1:12" s="109" customFormat="1" ht="39">
      <c r="A29" s="126"/>
      <c r="B29" s="127" t="s">
        <v>96</v>
      </c>
      <c r="C29" s="128" t="s">
        <v>97</v>
      </c>
      <c r="D29" s="122">
        <f t="shared" si="0"/>
        <v>1770595</v>
      </c>
      <c r="E29" s="122">
        <f aca="true" t="shared" si="8" ref="E29:L29">E30</f>
        <v>0</v>
      </c>
      <c r="F29" s="122">
        <f t="shared" si="8"/>
        <v>0</v>
      </c>
      <c r="G29" s="122">
        <f t="shared" si="8"/>
        <v>11992</v>
      </c>
      <c r="H29" s="122">
        <f t="shared" si="8"/>
        <v>1758603</v>
      </c>
      <c r="I29" s="122">
        <f t="shared" si="8"/>
        <v>0</v>
      </c>
      <c r="J29" s="122">
        <f t="shared" si="8"/>
        <v>0</v>
      </c>
      <c r="K29" s="122">
        <f t="shared" si="8"/>
        <v>0</v>
      </c>
      <c r="L29" s="122">
        <f t="shared" si="8"/>
        <v>0</v>
      </c>
    </row>
    <row r="30" spans="1:12" s="109" customFormat="1" ht="39">
      <c r="A30" s="126" t="s">
        <v>46</v>
      </c>
      <c r="B30" s="127" t="s">
        <v>98</v>
      </c>
      <c r="C30" s="128" t="s">
        <v>97</v>
      </c>
      <c r="D30" s="122">
        <f t="shared" si="0"/>
        <v>1770595</v>
      </c>
      <c r="E30" s="122">
        <f aca="true" t="shared" si="9" ref="E30:L30">SUM(E31)</f>
        <v>0</v>
      </c>
      <c r="F30" s="122">
        <f t="shared" si="9"/>
        <v>0</v>
      </c>
      <c r="G30" s="122">
        <f t="shared" si="9"/>
        <v>11992</v>
      </c>
      <c r="H30" s="122">
        <f t="shared" si="9"/>
        <v>1758603</v>
      </c>
      <c r="I30" s="122">
        <f t="shared" si="9"/>
        <v>0</v>
      </c>
      <c r="J30" s="122">
        <f t="shared" si="9"/>
        <v>0</v>
      </c>
      <c r="K30" s="122">
        <f t="shared" si="9"/>
        <v>0</v>
      </c>
      <c r="L30" s="122">
        <f t="shared" si="9"/>
        <v>0</v>
      </c>
    </row>
    <row r="31" spans="1:12" s="136" customFormat="1" ht="12.75">
      <c r="A31" s="129"/>
      <c r="B31" s="130">
        <v>3</v>
      </c>
      <c r="C31" s="131" t="s">
        <v>49</v>
      </c>
      <c r="D31" s="122">
        <f t="shared" si="0"/>
        <v>1770595</v>
      </c>
      <c r="E31" s="122">
        <f aca="true" t="shared" si="10" ref="E31:L31">E32+E36+E41+E43</f>
        <v>0</v>
      </c>
      <c r="F31" s="122">
        <f t="shared" si="10"/>
        <v>0</v>
      </c>
      <c r="G31" s="122">
        <f t="shared" si="10"/>
        <v>11992</v>
      </c>
      <c r="H31" s="122">
        <f t="shared" si="10"/>
        <v>1758603</v>
      </c>
      <c r="I31" s="122">
        <f t="shared" si="10"/>
        <v>0</v>
      </c>
      <c r="J31" s="122">
        <f t="shared" si="10"/>
        <v>0</v>
      </c>
      <c r="K31" s="122">
        <f t="shared" si="10"/>
        <v>0</v>
      </c>
      <c r="L31" s="122">
        <f t="shared" si="10"/>
        <v>0</v>
      </c>
    </row>
    <row r="32" spans="1:12" s="136" customFormat="1" ht="12.75">
      <c r="A32" s="129"/>
      <c r="B32" s="130" t="s">
        <v>50</v>
      </c>
      <c r="C32" s="131" t="s">
        <v>51</v>
      </c>
      <c r="D32" s="122">
        <f t="shared" si="0"/>
        <v>750759</v>
      </c>
      <c r="E32" s="122">
        <f>E33+E34+E35</f>
        <v>0</v>
      </c>
      <c r="F32" s="122">
        <f>F33+F34+F35</f>
        <v>0</v>
      </c>
      <c r="G32" s="122">
        <v>3982</v>
      </c>
      <c r="H32" s="122">
        <v>746777</v>
      </c>
      <c r="I32" s="122">
        <f>I33+I34+I35</f>
        <v>0</v>
      </c>
      <c r="J32" s="122">
        <f>J33+J34+J35</f>
        <v>0</v>
      </c>
      <c r="K32" s="122">
        <f>K33+K34+K35</f>
        <v>0</v>
      </c>
      <c r="L32" s="122">
        <f>L33+L34+L35</f>
        <v>0</v>
      </c>
    </row>
    <row r="33" spans="1:12" s="160" customFormat="1" ht="12.75">
      <c r="A33" s="142"/>
      <c r="B33" s="157" t="s">
        <v>52</v>
      </c>
      <c r="C33" s="131" t="s">
        <v>53</v>
      </c>
      <c r="D33" s="122">
        <f t="shared" si="0"/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</row>
    <row r="34" spans="1:12" s="160" customFormat="1" ht="12.75">
      <c r="A34" s="142"/>
      <c r="B34" s="157" t="s">
        <v>103</v>
      </c>
      <c r="C34" s="131" t="s">
        <v>104</v>
      </c>
      <c r="D34" s="122">
        <f t="shared" si="0"/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</row>
    <row r="35" spans="1:12" s="160" customFormat="1" ht="12.75">
      <c r="A35" s="142"/>
      <c r="B35" s="157" t="s">
        <v>56</v>
      </c>
      <c r="C35" s="131" t="s">
        <v>57</v>
      </c>
      <c r="D35" s="122">
        <f t="shared" si="0"/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</row>
    <row r="36" spans="1:12" s="136" customFormat="1" ht="12.75">
      <c r="A36" s="129"/>
      <c r="B36" s="130" t="s">
        <v>60</v>
      </c>
      <c r="C36" s="131" t="s">
        <v>61</v>
      </c>
      <c r="D36" s="122">
        <f t="shared" si="0"/>
        <v>1011209</v>
      </c>
      <c r="E36" s="122">
        <f>E37+E38+E39+E40</f>
        <v>0</v>
      </c>
      <c r="F36" s="122">
        <f>F37+F38+F39+F40</f>
        <v>0</v>
      </c>
      <c r="G36" s="122">
        <v>8010</v>
      </c>
      <c r="H36" s="122">
        <v>1003199</v>
      </c>
      <c r="I36" s="122">
        <f>I37+I38+I39+I40</f>
        <v>0</v>
      </c>
      <c r="J36" s="122">
        <f>J37+J38+J39+J40</f>
        <v>0</v>
      </c>
      <c r="K36" s="122">
        <f>K37+K38+K39+K40</f>
        <v>0</v>
      </c>
      <c r="L36" s="122">
        <f>L37+L38+L39+L40</f>
        <v>0</v>
      </c>
    </row>
    <row r="37" spans="1:12" s="160" customFormat="1" ht="12.75">
      <c r="A37" s="142"/>
      <c r="B37" s="157" t="s">
        <v>107</v>
      </c>
      <c r="C37" s="131" t="s">
        <v>108</v>
      </c>
      <c r="D37" s="122">
        <f t="shared" si="0"/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</row>
    <row r="38" spans="1:12" s="160" customFormat="1" ht="12.75">
      <c r="A38" s="142"/>
      <c r="B38" s="157" t="s">
        <v>62</v>
      </c>
      <c r="C38" s="131" t="s">
        <v>63</v>
      </c>
      <c r="D38" s="122">
        <f t="shared" si="0"/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</row>
    <row r="39" spans="1:12" s="160" customFormat="1" ht="12.75">
      <c r="A39" s="142"/>
      <c r="B39" s="157" t="s">
        <v>66</v>
      </c>
      <c r="C39" s="131" t="s">
        <v>67</v>
      </c>
      <c r="D39" s="122">
        <f t="shared" si="0"/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</row>
    <row r="40" spans="1:12" s="160" customFormat="1" ht="26.25">
      <c r="A40" s="142"/>
      <c r="B40" s="157" t="s">
        <v>139</v>
      </c>
      <c r="C40" s="131" t="s">
        <v>70</v>
      </c>
      <c r="D40" s="122">
        <f t="shared" si="0"/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</row>
    <row r="41" spans="1:12" s="136" customFormat="1" ht="12.75">
      <c r="A41" s="129"/>
      <c r="B41" s="130" t="s">
        <v>149</v>
      </c>
      <c r="C41" s="131" t="s">
        <v>150</v>
      </c>
      <c r="D41" s="122">
        <f t="shared" si="0"/>
        <v>6636</v>
      </c>
      <c r="E41" s="122">
        <f>E42</f>
        <v>0</v>
      </c>
      <c r="F41" s="122">
        <f>F42</f>
        <v>0</v>
      </c>
      <c r="G41" s="122">
        <f>G42</f>
        <v>0</v>
      </c>
      <c r="H41" s="122">
        <v>6636</v>
      </c>
      <c r="I41" s="122">
        <f>I42</f>
        <v>0</v>
      </c>
      <c r="J41" s="122">
        <f>J42</f>
        <v>0</v>
      </c>
      <c r="K41" s="122">
        <f>K42</f>
        <v>0</v>
      </c>
      <c r="L41" s="122">
        <f>L42</f>
        <v>0</v>
      </c>
    </row>
    <row r="42" spans="1:12" s="160" customFormat="1" ht="12.75">
      <c r="A42" s="142"/>
      <c r="B42" s="157" t="s">
        <v>151</v>
      </c>
      <c r="C42" s="131" t="s">
        <v>152</v>
      </c>
      <c r="D42" s="122">
        <f t="shared" si="0"/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</row>
    <row r="43" spans="1:12" s="136" customFormat="1" ht="26.25">
      <c r="A43" s="129"/>
      <c r="B43" s="130" t="s">
        <v>155</v>
      </c>
      <c r="C43" s="131" t="s">
        <v>156</v>
      </c>
      <c r="D43" s="122">
        <f t="shared" si="0"/>
        <v>1991</v>
      </c>
      <c r="E43" s="122">
        <f>SUM(E44)</f>
        <v>0</v>
      </c>
      <c r="F43" s="122">
        <f>SUM(F44)</f>
        <v>0</v>
      </c>
      <c r="G43" s="122">
        <f>SUM(G44)</f>
        <v>0</v>
      </c>
      <c r="H43" s="122">
        <v>1991</v>
      </c>
      <c r="I43" s="122">
        <f>SUM(I44)</f>
        <v>0</v>
      </c>
      <c r="J43" s="122">
        <f>SUM(J44)</f>
        <v>0</v>
      </c>
      <c r="K43" s="122">
        <f>SUM(K44)</f>
        <v>0</v>
      </c>
      <c r="L43" s="122">
        <f>SUM(L44)</f>
        <v>0</v>
      </c>
    </row>
    <row r="44" spans="1:12" s="160" customFormat="1" ht="26.25">
      <c r="A44" s="142"/>
      <c r="B44" s="157" t="s">
        <v>157</v>
      </c>
      <c r="C44" s="131" t="s">
        <v>158</v>
      </c>
      <c r="D44" s="122">
        <f t="shared" si="0"/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</row>
    <row r="45" spans="1:12" s="110" customFormat="1" ht="12.75">
      <c r="A45" s="151"/>
      <c r="B45" s="11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 s="110" customFormat="1" ht="12.75">
      <c r="A46" s="151"/>
      <c r="B46" s="11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2" s="110" customFormat="1" ht="12.75">
      <c r="A47" s="151"/>
      <c r="B47" s="112"/>
    </row>
    <row r="48" spans="2:11" ht="12.75" customHeight="1">
      <c r="B48" s="184"/>
      <c r="C48" s="184"/>
      <c r="H48" s="182" t="s">
        <v>28</v>
      </c>
      <c r="I48" s="182"/>
      <c r="J48" s="182"/>
      <c r="K48" s="182"/>
    </row>
    <row r="49" spans="8:11" ht="12">
      <c r="H49" s="153"/>
      <c r="I49" s="153"/>
      <c r="J49" s="153"/>
      <c r="K49" s="153"/>
    </row>
    <row r="50" spans="9:11" ht="12">
      <c r="I50" s="153"/>
      <c r="J50" s="153"/>
      <c r="K50" s="153"/>
    </row>
    <row r="51" spans="2:11" ht="12">
      <c r="B51" s="153"/>
      <c r="C51" s="153"/>
      <c r="H51" s="154"/>
      <c r="I51"/>
      <c r="J51" s="154"/>
      <c r="K51" s="154"/>
    </row>
    <row r="52" spans="5:9" ht="12" customHeight="1">
      <c r="E52" s="153"/>
      <c r="I52" s="155"/>
    </row>
    <row r="53" spans="2:11" ht="12" customHeight="1">
      <c r="B53" s="184"/>
      <c r="C53" s="184"/>
      <c r="H53" s="184" t="s">
        <v>161</v>
      </c>
      <c r="I53" s="184"/>
      <c r="J53" s="184"/>
      <c r="K53" s="184"/>
    </row>
  </sheetData>
  <sheetProtection selectLockedCells="1" selectUnlockedCells="1"/>
  <mergeCells count="7">
    <mergeCell ref="B2:C4"/>
    <mergeCell ref="B5:C5"/>
    <mergeCell ref="B6:L6"/>
    <mergeCell ref="B48:C48"/>
    <mergeCell ref="H48:K48"/>
    <mergeCell ref="B53:C53"/>
    <mergeCell ref="H53:K53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28125" style="108" customWidth="1"/>
    <col min="2" max="2" width="9.140625" style="108" customWidth="1"/>
    <col min="3" max="3" width="32.7109375" style="108" customWidth="1"/>
    <col min="4" max="12" width="12.421875" style="108" customWidth="1"/>
    <col min="13" max="16384" width="9.140625" style="108" customWidth="1"/>
  </cols>
  <sheetData>
    <row r="2" spans="2:3" ht="12" customHeight="1">
      <c r="B2" s="179" t="s">
        <v>34</v>
      </c>
      <c r="C2" s="179"/>
    </row>
    <row r="3" spans="2:3" ht="12">
      <c r="B3" s="179"/>
      <c r="C3" s="179"/>
    </row>
    <row r="4" spans="2:3" ht="12">
      <c r="B4" s="179"/>
      <c r="C4" s="179"/>
    </row>
    <row r="5" spans="2:3" ht="39" customHeight="1">
      <c r="B5" s="180"/>
      <c r="C5" s="180"/>
    </row>
    <row r="6" spans="1:12" s="110" customFormat="1" ht="17.25" customHeight="1">
      <c r="A6" s="109"/>
      <c r="B6" s="181" t="s">
        <v>35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110" customFormat="1" ht="17.25">
      <c r="A7" s="109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110" customFormat="1" ht="12.75">
      <c r="A8" s="109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s="113" customFormat="1" ht="72">
      <c r="A9" s="114" t="s">
        <v>36</v>
      </c>
      <c r="B9" s="115" t="s">
        <v>37</v>
      </c>
      <c r="C9" s="115" t="s">
        <v>38</v>
      </c>
      <c r="D9" s="116" t="s">
        <v>164</v>
      </c>
      <c r="E9" s="115" t="s">
        <v>19</v>
      </c>
      <c r="F9" s="115" t="s">
        <v>40</v>
      </c>
      <c r="G9" s="115" t="s">
        <v>20</v>
      </c>
      <c r="H9" s="115" t="s">
        <v>21</v>
      </c>
      <c r="I9" s="115" t="s">
        <v>22</v>
      </c>
      <c r="J9" s="115" t="s">
        <v>41</v>
      </c>
      <c r="K9" s="115" t="s">
        <v>42</v>
      </c>
      <c r="L9" s="115" t="s">
        <v>25</v>
      </c>
    </row>
    <row r="10" spans="1:12" s="118" customFormat="1" ht="12.75">
      <c r="A10" s="117"/>
      <c r="B10" s="117"/>
      <c r="C10" s="117"/>
      <c r="D10" s="117"/>
      <c r="E10" s="117">
        <v>11</v>
      </c>
      <c r="F10" s="117">
        <v>12</v>
      </c>
      <c r="G10" s="117">
        <v>32</v>
      </c>
      <c r="H10" s="117">
        <v>49</v>
      </c>
      <c r="I10" s="117">
        <v>54</v>
      </c>
      <c r="J10" s="117">
        <v>62</v>
      </c>
      <c r="K10" s="117">
        <v>72</v>
      </c>
      <c r="L10" s="117">
        <v>82</v>
      </c>
    </row>
    <row r="11" spans="1:12" s="109" customFormat="1" ht="12.75">
      <c r="A11" s="119"/>
      <c r="B11" s="120"/>
      <c r="C11" s="121" t="s">
        <v>43</v>
      </c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s="110" customFormat="1" ht="36.75" customHeight="1">
      <c r="A12" s="123"/>
      <c r="B12" s="120"/>
      <c r="C12" s="124" t="s">
        <v>34</v>
      </c>
      <c r="D12" s="122">
        <f aca="true" t="shared" si="0" ref="D12:D44">SUM(E12:L12)</f>
        <v>2647176</v>
      </c>
      <c r="E12" s="156">
        <f aca="true" t="shared" si="1" ref="E12:L12">SUM(E29,E13)</f>
        <v>0</v>
      </c>
      <c r="F12" s="122">
        <f t="shared" si="1"/>
        <v>876581</v>
      </c>
      <c r="G12" s="122">
        <f t="shared" si="1"/>
        <v>11992</v>
      </c>
      <c r="H12" s="122">
        <f t="shared" si="1"/>
        <v>1758603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</row>
    <row r="13" spans="1:12" s="110" customFormat="1" ht="66">
      <c r="A13" s="126"/>
      <c r="B13" s="127" t="s">
        <v>44</v>
      </c>
      <c r="C13" s="128" t="s">
        <v>45</v>
      </c>
      <c r="D13" s="122">
        <f t="shared" si="0"/>
        <v>876581</v>
      </c>
      <c r="E13" s="122">
        <f aca="true" t="shared" si="2" ref="E13:L13">SUM(E14)</f>
        <v>0</v>
      </c>
      <c r="F13" s="122">
        <f t="shared" si="2"/>
        <v>876581</v>
      </c>
      <c r="G13" s="122">
        <f t="shared" si="2"/>
        <v>0</v>
      </c>
      <c r="H13" s="122">
        <f t="shared" si="2"/>
        <v>0</v>
      </c>
      <c r="I13" s="122">
        <f t="shared" si="2"/>
        <v>0</v>
      </c>
      <c r="J13" s="122">
        <f t="shared" si="2"/>
        <v>0</v>
      </c>
      <c r="K13" s="122">
        <f t="shared" si="2"/>
        <v>0</v>
      </c>
      <c r="L13" s="122">
        <f t="shared" si="2"/>
        <v>0</v>
      </c>
    </row>
    <row r="14" spans="1:12" s="110" customFormat="1" ht="52.5">
      <c r="A14" s="126" t="s">
        <v>46</v>
      </c>
      <c r="B14" s="127" t="s">
        <v>47</v>
      </c>
      <c r="C14" s="128" t="s">
        <v>48</v>
      </c>
      <c r="D14" s="122">
        <f t="shared" si="0"/>
        <v>876581</v>
      </c>
      <c r="E14" s="122">
        <f aca="true" t="shared" si="3" ref="E14:L14">SUM(E15,E23)</f>
        <v>0</v>
      </c>
      <c r="F14" s="122">
        <f t="shared" si="3"/>
        <v>876581</v>
      </c>
      <c r="G14" s="122">
        <f t="shared" si="3"/>
        <v>0</v>
      </c>
      <c r="H14" s="122">
        <f t="shared" si="3"/>
        <v>0</v>
      </c>
      <c r="I14" s="122">
        <f t="shared" si="3"/>
        <v>0</v>
      </c>
      <c r="J14" s="122">
        <f t="shared" si="3"/>
        <v>0</v>
      </c>
      <c r="K14" s="122">
        <f t="shared" si="3"/>
        <v>0</v>
      </c>
      <c r="L14" s="122">
        <f t="shared" si="3"/>
        <v>0</v>
      </c>
    </row>
    <row r="15" spans="1:12" s="110" customFormat="1" ht="12.75">
      <c r="A15" s="129"/>
      <c r="B15" s="130">
        <v>3</v>
      </c>
      <c r="C15" s="131" t="s">
        <v>49</v>
      </c>
      <c r="D15" s="122">
        <f t="shared" si="0"/>
        <v>773057</v>
      </c>
      <c r="E15" s="122">
        <f aca="true" t="shared" si="4" ref="E15:L15">E16+E19</f>
        <v>0</v>
      </c>
      <c r="F15" s="122">
        <f t="shared" si="4"/>
        <v>773057</v>
      </c>
      <c r="G15" s="122">
        <f t="shared" si="4"/>
        <v>0</v>
      </c>
      <c r="H15" s="122">
        <f t="shared" si="4"/>
        <v>0</v>
      </c>
      <c r="I15" s="122">
        <f t="shared" si="4"/>
        <v>0</v>
      </c>
      <c r="J15" s="122">
        <f t="shared" si="4"/>
        <v>0</v>
      </c>
      <c r="K15" s="122">
        <f t="shared" si="4"/>
        <v>0</v>
      </c>
      <c r="L15" s="122">
        <f t="shared" si="4"/>
        <v>0</v>
      </c>
    </row>
    <row r="16" spans="1:12" s="110" customFormat="1" ht="12.75">
      <c r="A16" s="129"/>
      <c r="B16" s="130" t="s">
        <v>50</v>
      </c>
      <c r="C16" s="131" t="s">
        <v>51</v>
      </c>
      <c r="D16" s="122">
        <f t="shared" si="0"/>
        <v>675347</v>
      </c>
      <c r="E16" s="122">
        <f>SUM(E17,E18)</f>
        <v>0</v>
      </c>
      <c r="F16" s="122">
        <v>675347</v>
      </c>
      <c r="G16" s="122">
        <f aca="true" t="shared" si="5" ref="G16:L16">SUM(G17,G18)</f>
        <v>0</v>
      </c>
      <c r="H16" s="122">
        <f t="shared" si="5"/>
        <v>0</v>
      </c>
      <c r="I16" s="122">
        <f t="shared" si="5"/>
        <v>0</v>
      </c>
      <c r="J16" s="122">
        <f t="shared" si="5"/>
        <v>0</v>
      </c>
      <c r="K16" s="122">
        <f t="shared" si="5"/>
        <v>0</v>
      </c>
      <c r="L16" s="122">
        <f t="shared" si="5"/>
        <v>0</v>
      </c>
    </row>
    <row r="17" spans="1:12" s="159" customFormat="1" ht="12.75">
      <c r="A17" s="142"/>
      <c r="B17" s="157" t="s">
        <v>52</v>
      </c>
      <c r="C17" s="131" t="s">
        <v>53</v>
      </c>
      <c r="D17" s="122">
        <f t="shared" si="0"/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</row>
    <row r="18" spans="1:12" s="159" customFormat="1" ht="12.75">
      <c r="A18" s="142"/>
      <c r="B18" s="157" t="s">
        <v>56</v>
      </c>
      <c r="C18" s="131" t="s">
        <v>57</v>
      </c>
      <c r="D18" s="122">
        <f t="shared" si="0"/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</row>
    <row r="19" spans="1:12" s="110" customFormat="1" ht="12.75">
      <c r="A19" s="129"/>
      <c r="B19" s="130" t="s">
        <v>60</v>
      </c>
      <c r="C19" s="131" t="s">
        <v>61</v>
      </c>
      <c r="D19" s="122">
        <f t="shared" si="0"/>
        <v>97710</v>
      </c>
      <c r="E19" s="122">
        <f>E20+E21+E22</f>
        <v>0</v>
      </c>
      <c r="F19" s="122">
        <v>97710</v>
      </c>
      <c r="G19" s="122">
        <f aca="true" t="shared" si="6" ref="G19:L19">G20+G21+G22</f>
        <v>0</v>
      </c>
      <c r="H19" s="122">
        <f t="shared" si="6"/>
        <v>0</v>
      </c>
      <c r="I19" s="122">
        <f t="shared" si="6"/>
        <v>0</v>
      </c>
      <c r="J19" s="122">
        <f t="shared" si="6"/>
        <v>0</v>
      </c>
      <c r="K19" s="122">
        <f t="shared" si="6"/>
        <v>0</v>
      </c>
      <c r="L19" s="122">
        <f t="shared" si="6"/>
        <v>0</v>
      </c>
    </row>
    <row r="20" spans="1:12" s="159" customFormat="1" ht="12.75">
      <c r="A20" s="142"/>
      <c r="B20" s="157" t="s">
        <v>62</v>
      </c>
      <c r="C20" s="131" t="s">
        <v>63</v>
      </c>
      <c r="D20" s="122">
        <f t="shared" si="0"/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</row>
    <row r="21" spans="1:12" s="159" customFormat="1" ht="12.75">
      <c r="A21" s="142"/>
      <c r="B21" s="157" t="s">
        <v>66</v>
      </c>
      <c r="C21" s="131" t="s">
        <v>67</v>
      </c>
      <c r="D21" s="122">
        <f t="shared" si="0"/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</row>
    <row r="22" spans="1:12" s="159" customFormat="1" ht="26.25">
      <c r="A22" s="142"/>
      <c r="B22" s="157">
        <v>329</v>
      </c>
      <c r="C22" s="131" t="s">
        <v>70</v>
      </c>
      <c r="D22" s="122">
        <f t="shared" si="0"/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</row>
    <row r="23" spans="1:12" s="110" customFormat="1" ht="26.25">
      <c r="A23" s="129"/>
      <c r="B23" s="130">
        <v>4</v>
      </c>
      <c r="C23" s="131" t="s">
        <v>72</v>
      </c>
      <c r="D23" s="122">
        <f t="shared" si="0"/>
        <v>103524</v>
      </c>
      <c r="E23" s="122">
        <f aca="true" t="shared" si="7" ref="E23:L23">E24+E27</f>
        <v>0</v>
      </c>
      <c r="F23" s="122">
        <f t="shared" si="7"/>
        <v>103524</v>
      </c>
      <c r="G23" s="122">
        <f t="shared" si="7"/>
        <v>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</row>
    <row r="24" spans="1:12" s="110" customFormat="1" ht="26.25">
      <c r="A24" s="129"/>
      <c r="B24" s="130" t="s">
        <v>73</v>
      </c>
      <c r="C24" s="131" t="s">
        <v>74</v>
      </c>
      <c r="D24" s="122">
        <f t="shared" si="0"/>
        <v>103524</v>
      </c>
      <c r="E24" s="122">
        <f>E25+E26</f>
        <v>0</v>
      </c>
      <c r="F24" s="122">
        <v>103524</v>
      </c>
      <c r="G24" s="122">
        <f aca="true" t="shared" si="8" ref="G24:L24">G25+G26</f>
        <v>0</v>
      </c>
      <c r="H24" s="122">
        <f t="shared" si="8"/>
        <v>0</v>
      </c>
      <c r="I24" s="122">
        <f t="shared" si="8"/>
        <v>0</v>
      </c>
      <c r="J24" s="122">
        <f t="shared" si="8"/>
        <v>0</v>
      </c>
      <c r="K24" s="122">
        <f t="shared" si="8"/>
        <v>0</v>
      </c>
      <c r="L24" s="122">
        <f t="shared" si="8"/>
        <v>0</v>
      </c>
    </row>
    <row r="25" spans="1:12" s="159" customFormat="1" ht="12.75">
      <c r="A25" s="142"/>
      <c r="B25" s="157" t="s">
        <v>75</v>
      </c>
      <c r="C25" s="131" t="s">
        <v>76</v>
      </c>
      <c r="D25" s="122">
        <f t="shared" si="0"/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</row>
    <row r="26" spans="1:12" s="159" customFormat="1" ht="12.75">
      <c r="A26" s="142"/>
      <c r="B26" s="157" t="s">
        <v>79</v>
      </c>
      <c r="C26" s="131" t="s">
        <v>80</v>
      </c>
      <c r="D26" s="122">
        <f t="shared" si="0"/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</row>
    <row r="27" spans="1:12" s="110" customFormat="1" ht="26.25">
      <c r="A27" s="129"/>
      <c r="B27" s="130" t="s">
        <v>91</v>
      </c>
      <c r="C27" s="131" t="s">
        <v>92</v>
      </c>
      <c r="D27" s="122">
        <f t="shared" si="0"/>
        <v>0</v>
      </c>
      <c r="E27" s="122">
        <f>E28</f>
        <v>0</v>
      </c>
      <c r="F27" s="122">
        <v>0</v>
      </c>
      <c r="G27" s="122">
        <f aca="true" t="shared" si="9" ref="G27:L27">G28</f>
        <v>0</v>
      </c>
      <c r="H27" s="122">
        <f t="shared" si="9"/>
        <v>0</v>
      </c>
      <c r="I27" s="122">
        <f t="shared" si="9"/>
        <v>0</v>
      </c>
      <c r="J27" s="122">
        <f t="shared" si="9"/>
        <v>0</v>
      </c>
      <c r="K27" s="122">
        <f t="shared" si="9"/>
        <v>0</v>
      </c>
      <c r="L27" s="122">
        <f t="shared" si="9"/>
        <v>0</v>
      </c>
    </row>
    <row r="28" spans="1:12" s="159" customFormat="1" ht="26.25">
      <c r="A28" s="142"/>
      <c r="B28" s="157" t="s">
        <v>93</v>
      </c>
      <c r="C28" s="135" t="s">
        <v>94</v>
      </c>
      <c r="D28" s="122">
        <f t="shared" si="0"/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</row>
    <row r="29" spans="1:12" s="109" customFormat="1" ht="39">
      <c r="A29" s="126"/>
      <c r="B29" s="127" t="s">
        <v>96</v>
      </c>
      <c r="C29" s="128" t="s">
        <v>97</v>
      </c>
      <c r="D29" s="122">
        <f t="shared" si="0"/>
        <v>1770595</v>
      </c>
      <c r="E29" s="122">
        <f aca="true" t="shared" si="10" ref="E29:L29">E30</f>
        <v>0</v>
      </c>
      <c r="F29" s="122">
        <f t="shared" si="10"/>
        <v>0</v>
      </c>
      <c r="G29" s="122">
        <f t="shared" si="10"/>
        <v>11992</v>
      </c>
      <c r="H29" s="122">
        <f t="shared" si="10"/>
        <v>1758603</v>
      </c>
      <c r="I29" s="122">
        <f t="shared" si="10"/>
        <v>0</v>
      </c>
      <c r="J29" s="122">
        <f t="shared" si="10"/>
        <v>0</v>
      </c>
      <c r="K29" s="122">
        <f t="shared" si="10"/>
        <v>0</v>
      </c>
      <c r="L29" s="122">
        <f t="shared" si="10"/>
        <v>0</v>
      </c>
    </row>
    <row r="30" spans="1:12" s="109" customFormat="1" ht="39">
      <c r="A30" s="126" t="s">
        <v>46</v>
      </c>
      <c r="B30" s="127" t="s">
        <v>98</v>
      </c>
      <c r="C30" s="128" t="s">
        <v>97</v>
      </c>
      <c r="D30" s="122">
        <f t="shared" si="0"/>
        <v>1770595</v>
      </c>
      <c r="E30" s="122">
        <f aca="true" t="shared" si="11" ref="E30:L30">SUM(E31)</f>
        <v>0</v>
      </c>
      <c r="F30" s="122">
        <f t="shared" si="11"/>
        <v>0</v>
      </c>
      <c r="G30" s="122">
        <f t="shared" si="11"/>
        <v>11992</v>
      </c>
      <c r="H30" s="122">
        <f t="shared" si="11"/>
        <v>1758603</v>
      </c>
      <c r="I30" s="122">
        <f t="shared" si="11"/>
        <v>0</v>
      </c>
      <c r="J30" s="122">
        <f t="shared" si="11"/>
        <v>0</v>
      </c>
      <c r="K30" s="122">
        <f t="shared" si="11"/>
        <v>0</v>
      </c>
      <c r="L30" s="122">
        <f t="shared" si="11"/>
        <v>0</v>
      </c>
    </row>
    <row r="31" spans="1:12" s="136" customFormat="1" ht="12.75">
      <c r="A31" s="129"/>
      <c r="B31" s="130">
        <v>3</v>
      </c>
      <c r="C31" s="131" t="s">
        <v>49</v>
      </c>
      <c r="D31" s="122">
        <f t="shared" si="0"/>
        <v>1770595</v>
      </c>
      <c r="E31" s="122">
        <f aca="true" t="shared" si="12" ref="E31:L31">E32+E36+E41+E43</f>
        <v>0</v>
      </c>
      <c r="F31" s="122">
        <f t="shared" si="12"/>
        <v>0</v>
      </c>
      <c r="G31" s="122">
        <f t="shared" si="12"/>
        <v>11992</v>
      </c>
      <c r="H31" s="122">
        <f t="shared" si="12"/>
        <v>1758603</v>
      </c>
      <c r="I31" s="122">
        <f t="shared" si="12"/>
        <v>0</v>
      </c>
      <c r="J31" s="122">
        <f t="shared" si="12"/>
        <v>0</v>
      </c>
      <c r="K31" s="122">
        <f t="shared" si="12"/>
        <v>0</v>
      </c>
      <c r="L31" s="122">
        <f t="shared" si="12"/>
        <v>0</v>
      </c>
    </row>
    <row r="32" spans="1:12" s="136" customFormat="1" ht="12.75">
      <c r="A32" s="129"/>
      <c r="B32" s="130" t="s">
        <v>50</v>
      </c>
      <c r="C32" s="131" t="s">
        <v>51</v>
      </c>
      <c r="D32" s="122">
        <f t="shared" si="0"/>
        <v>750759</v>
      </c>
      <c r="E32" s="122">
        <f>E33+E34+E35</f>
        <v>0</v>
      </c>
      <c r="F32" s="122">
        <f>F33+F34+F35</f>
        <v>0</v>
      </c>
      <c r="G32" s="122">
        <v>3982</v>
      </c>
      <c r="H32" s="122">
        <v>746777</v>
      </c>
      <c r="I32" s="122">
        <f>I33+I34+I35</f>
        <v>0</v>
      </c>
      <c r="J32" s="122">
        <f>J33+J34+J35</f>
        <v>0</v>
      </c>
      <c r="K32" s="122">
        <f>K33+K34+K35</f>
        <v>0</v>
      </c>
      <c r="L32" s="122">
        <f>L33+L34+L35</f>
        <v>0</v>
      </c>
    </row>
    <row r="33" spans="1:12" s="160" customFormat="1" ht="12.75">
      <c r="A33" s="142"/>
      <c r="B33" s="157" t="s">
        <v>52</v>
      </c>
      <c r="C33" s="131" t="s">
        <v>53</v>
      </c>
      <c r="D33" s="122">
        <f t="shared" si="0"/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</row>
    <row r="34" spans="1:12" s="160" customFormat="1" ht="12.75">
      <c r="A34" s="142"/>
      <c r="B34" s="157" t="s">
        <v>103</v>
      </c>
      <c r="C34" s="131" t="s">
        <v>104</v>
      </c>
      <c r="D34" s="122">
        <f t="shared" si="0"/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</row>
    <row r="35" spans="1:12" s="160" customFormat="1" ht="12.75">
      <c r="A35" s="142"/>
      <c r="B35" s="157" t="s">
        <v>56</v>
      </c>
      <c r="C35" s="131" t="s">
        <v>57</v>
      </c>
      <c r="D35" s="122">
        <f t="shared" si="0"/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</row>
    <row r="36" spans="1:12" s="136" customFormat="1" ht="12.75">
      <c r="A36" s="129"/>
      <c r="B36" s="130" t="s">
        <v>60</v>
      </c>
      <c r="C36" s="131" t="s">
        <v>61</v>
      </c>
      <c r="D36" s="122">
        <f t="shared" si="0"/>
        <v>1011209</v>
      </c>
      <c r="E36" s="122">
        <f>E37+E38+E39+E40</f>
        <v>0</v>
      </c>
      <c r="F36" s="122">
        <f>F37+F38+F39+F40</f>
        <v>0</v>
      </c>
      <c r="G36" s="122">
        <v>8010</v>
      </c>
      <c r="H36" s="122">
        <v>1003199</v>
      </c>
      <c r="I36" s="122">
        <f>I37+I38+I39+I40</f>
        <v>0</v>
      </c>
      <c r="J36" s="122">
        <f>J37+J38+J39+J40</f>
        <v>0</v>
      </c>
      <c r="K36" s="122">
        <f>K37+K38+K39+K40</f>
        <v>0</v>
      </c>
      <c r="L36" s="122">
        <f>L37+L38+L39+L40</f>
        <v>0</v>
      </c>
    </row>
    <row r="37" spans="1:12" s="160" customFormat="1" ht="12.75">
      <c r="A37" s="142"/>
      <c r="B37" s="157" t="s">
        <v>107</v>
      </c>
      <c r="C37" s="131" t="s">
        <v>108</v>
      </c>
      <c r="D37" s="122">
        <f t="shared" si="0"/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</row>
    <row r="38" spans="1:12" s="160" customFormat="1" ht="12.75">
      <c r="A38" s="142"/>
      <c r="B38" s="157" t="s">
        <v>62</v>
      </c>
      <c r="C38" s="131" t="s">
        <v>63</v>
      </c>
      <c r="D38" s="122">
        <f t="shared" si="0"/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</row>
    <row r="39" spans="1:12" s="160" customFormat="1" ht="12.75">
      <c r="A39" s="142"/>
      <c r="B39" s="157" t="s">
        <v>66</v>
      </c>
      <c r="C39" s="131" t="s">
        <v>67</v>
      </c>
      <c r="D39" s="122">
        <f t="shared" si="0"/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</row>
    <row r="40" spans="1:12" s="160" customFormat="1" ht="26.25">
      <c r="A40" s="142"/>
      <c r="B40" s="157" t="s">
        <v>139</v>
      </c>
      <c r="C40" s="131" t="s">
        <v>70</v>
      </c>
      <c r="D40" s="122">
        <f t="shared" si="0"/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</row>
    <row r="41" spans="1:12" s="136" customFormat="1" ht="12.75">
      <c r="A41" s="129"/>
      <c r="B41" s="130" t="s">
        <v>149</v>
      </c>
      <c r="C41" s="131" t="s">
        <v>150</v>
      </c>
      <c r="D41" s="122">
        <f t="shared" si="0"/>
        <v>6636</v>
      </c>
      <c r="E41" s="122">
        <f>E42</f>
        <v>0</v>
      </c>
      <c r="F41" s="122">
        <f>F42</f>
        <v>0</v>
      </c>
      <c r="G41" s="122">
        <f>G42</f>
        <v>0</v>
      </c>
      <c r="H41" s="122">
        <v>6636</v>
      </c>
      <c r="I41" s="122">
        <f>I42</f>
        <v>0</v>
      </c>
      <c r="J41" s="122">
        <f>J42</f>
        <v>0</v>
      </c>
      <c r="K41" s="122">
        <f>K42</f>
        <v>0</v>
      </c>
      <c r="L41" s="122">
        <f>L42</f>
        <v>0</v>
      </c>
    </row>
    <row r="42" spans="1:12" s="160" customFormat="1" ht="12.75">
      <c r="A42" s="142"/>
      <c r="B42" s="157" t="s">
        <v>151</v>
      </c>
      <c r="C42" s="131" t="s">
        <v>152</v>
      </c>
      <c r="D42" s="122">
        <f t="shared" si="0"/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</row>
    <row r="43" spans="1:12" s="136" customFormat="1" ht="26.25">
      <c r="A43" s="129"/>
      <c r="B43" s="130" t="s">
        <v>155</v>
      </c>
      <c r="C43" s="131" t="s">
        <v>156</v>
      </c>
      <c r="D43" s="122">
        <f t="shared" si="0"/>
        <v>1991</v>
      </c>
      <c r="E43" s="122">
        <f>SUM(E44)</f>
        <v>0</v>
      </c>
      <c r="F43" s="122">
        <f>SUM(F44)</f>
        <v>0</v>
      </c>
      <c r="G43" s="122">
        <f>SUM(G44)</f>
        <v>0</v>
      </c>
      <c r="H43" s="122">
        <v>1991</v>
      </c>
      <c r="I43" s="122">
        <f>SUM(I44)</f>
        <v>0</v>
      </c>
      <c r="J43" s="122">
        <f>SUM(J44)</f>
        <v>0</v>
      </c>
      <c r="K43" s="122">
        <f>SUM(K44)</f>
        <v>0</v>
      </c>
      <c r="L43" s="122">
        <f>SUM(L44)</f>
        <v>0</v>
      </c>
    </row>
    <row r="44" spans="1:12" s="160" customFormat="1" ht="26.25">
      <c r="A44" s="142"/>
      <c r="B44" s="157" t="s">
        <v>157</v>
      </c>
      <c r="C44" s="131" t="s">
        <v>158</v>
      </c>
      <c r="D44" s="122">
        <f t="shared" si="0"/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</row>
    <row r="45" spans="1:12" s="110" customFormat="1" ht="12.75">
      <c r="A45" s="151"/>
      <c r="B45" s="11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 s="110" customFormat="1" ht="12.75">
      <c r="A46" s="151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110" customFormat="1" ht="12.75" customHeight="1">
      <c r="A47" s="151"/>
      <c r="B47" s="184"/>
      <c r="C47" s="184"/>
      <c r="D47" s="108"/>
      <c r="E47" s="108"/>
      <c r="F47" s="108"/>
      <c r="G47" s="108"/>
      <c r="H47" s="182" t="s">
        <v>28</v>
      </c>
      <c r="I47" s="182"/>
      <c r="J47" s="182"/>
      <c r="K47" s="182"/>
      <c r="L47" s="108"/>
    </row>
    <row r="48" spans="8:11" ht="12">
      <c r="H48" s="153"/>
      <c r="I48" s="153"/>
      <c r="J48" s="153"/>
      <c r="K48" s="153"/>
    </row>
    <row r="49" spans="9:11" ht="12" customHeight="1">
      <c r="I49" s="153"/>
      <c r="J49" s="153"/>
      <c r="K49" s="153"/>
    </row>
    <row r="50" spans="3:11" ht="12">
      <c r="C50" s="153"/>
      <c r="H50" s="154"/>
      <c r="I50"/>
      <c r="J50" s="154"/>
      <c r="K50" s="154"/>
    </row>
    <row r="51" spans="3:9" ht="12">
      <c r="C51" s="153"/>
      <c r="I51" s="155"/>
    </row>
    <row r="52" spans="2:11" ht="12" customHeight="1">
      <c r="B52" s="184"/>
      <c r="C52" s="184"/>
      <c r="H52" s="184" t="s">
        <v>29</v>
      </c>
      <c r="I52" s="184"/>
      <c r="J52" s="184"/>
      <c r="K52" s="184"/>
    </row>
  </sheetData>
  <sheetProtection selectLockedCells="1" selectUnlockedCells="1"/>
  <mergeCells count="7">
    <mergeCell ref="B2:C4"/>
    <mergeCell ref="B5:C5"/>
    <mergeCell ref="B6:L6"/>
    <mergeCell ref="B47:C47"/>
    <mergeCell ref="H47:K47"/>
    <mergeCell ref="B52:C52"/>
    <mergeCell ref="H52:K52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korisnik523</cp:lastModifiedBy>
  <cp:lastPrinted>2022-09-30T09:11:18Z</cp:lastPrinted>
  <dcterms:created xsi:type="dcterms:W3CDTF">2013-09-11T11:00:21Z</dcterms:created>
  <dcterms:modified xsi:type="dcterms:W3CDTF">2022-10-05T05:46:00Z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