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568" activeTab="0"/>
  </bookViews>
  <sheets>
    <sheet name="OPĆI DIO" sheetId="1" r:id="rId1"/>
    <sheet name="PLAN PRIHODA" sheetId="2" r:id="rId2"/>
    <sheet name="PLAN RASHODA I IZDATAKA 2022" sheetId="3" r:id="rId3"/>
    <sheet name="PLAN RASHODA I IZDATAKA 2023" sheetId="4" r:id="rId4"/>
    <sheet name="PLAN RASHODA I IZDATAKA 2024" sheetId="5" r:id="rId5"/>
  </sheets>
  <definedNames>
    <definedName name="_xlnm.Print_Titles" localSheetId="1">'PLAN PRIHODA'!$1:$1</definedName>
    <definedName name="_xlnm.Print_Titles" localSheetId="2">'PLAN RASHODA I IZDATAKA 2022'!$9:$10</definedName>
    <definedName name="_xlnm.Print_Titles" localSheetId="3">'PLAN RASHODA I IZDATAKA 2023'!$9:$10</definedName>
    <definedName name="_xlnm.Print_Titles" localSheetId="4">'PLAN RASHODA I IZDATAKA 2024'!$9:$10</definedName>
    <definedName name="_xlnm.Print_Area" localSheetId="0">'OPĆI DIO'!$A$2:$H$26</definedName>
    <definedName name="_xlnm.Print_Area" localSheetId="1">'PLAN PRIHODA'!$A$1:$H$54</definedName>
  </definedNames>
  <calcPr fullCalcOnLoad="1"/>
</workbook>
</file>

<file path=xl/sharedStrings.xml><?xml version="1.0" encoding="utf-8"?>
<sst xmlns="http://schemas.openxmlformats.org/spreadsheetml/2006/main" count="316" uniqueCount="110">
  <si>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</si>
  <si>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</si>
  <si>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</si>
  <si>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</si>
  <si>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</si>
  <si>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</si>
  <si>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</si>
  <si>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</si>
  <si>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</si>
  <si>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</si>
  <si>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</si>
  <si>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</si>
  <si>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</si>
  <si>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</si>
  <si>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</si>
  <si>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</si>
  <si>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</si>
  <si>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</si>
  <si>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</si>
  <si>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</si>
  <si>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</si>
  <si>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</si>
  <si>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</si>
  <si>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</si>
  <si>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</si>
  <si>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</si>
  <si>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</si>
  <si>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</si>
  <si>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</si>
  <si>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</si>
  <si>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</si>
  <si>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</si>
  <si>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</si>
  <si>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</si>
  <si>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</si>
  <si>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</si>
  <si>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</si>
  <si>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</si>
  <si>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</si>
  <si>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</si>
  <si>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</si>
  <si>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</si>
  <si>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</si>
  <si>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</si>
  <si>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</si>
  <si>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FINANCIRANJE/SUFINANCIRANJE USTANOVA SOCIJALNE SKRBI I SOCIJALNIH PROGRAMA JEDINICA LOKALNE SAMOUPRAVE PREMA MINIMALNOM STANDARDU</t>
  </si>
  <si>
    <t>1020</t>
  </si>
  <si>
    <t>OSNOVNI PROGRAM ZBRINJAVANJA STARIJIH OSOBA - DOMOVI ZA STARIJE I NEMOĆNE OSOBE</t>
  </si>
  <si>
    <t>Ostali nespomenuti rashodi poslovanja</t>
  </si>
  <si>
    <t>Rashodi za nabavu proizvedene dugotrajne imovine</t>
  </si>
  <si>
    <t>Postrojenja i oprema</t>
  </si>
  <si>
    <t>Rashodi za dodatna ulaganja na nefinancijskoj imovini</t>
  </si>
  <si>
    <t>Dodatna ulaganja na građevinskim objektima</t>
  </si>
  <si>
    <t>Funk-cija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</si>
  <si>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</si>
  <si>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</si>
  <si>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</si>
  <si>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</si>
  <si>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</si>
  <si>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</si>
  <si>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</si>
  <si>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</si>
  <si>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</si>
  <si>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</si>
  <si>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</si>
  <si>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</si>
  <si>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</si>
  <si>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34</t>
  </si>
  <si>
    <t>343</t>
  </si>
  <si>
    <t>37</t>
  </si>
  <si>
    <t>372</t>
  </si>
  <si>
    <t>42</t>
  </si>
  <si>
    <t>421</t>
  </si>
  <si>
    <t>Građevinski objekti</t>
  </si>
  <si>
    <t>422</t>
  </si>
  <si>
    <t>45</t>
  </si>
  <si>
    <t>451</t>
  </si>
  <si>
    <t>Opći prihodi i primici -decentrali-zacija</t>
  </si>
  <si>
    <t>Program 8011</t>
  </si>
  <si>
    <t>FINANCIRANJE DOMOVA ZA STARIJE I NEMOĆNE OSOBE IZVAN ŽUPANIJSKOG PRORAČUNA</t>
  </si>
  <si>
    <t>A 8011 01</t>
  </si>
  <si>
    <t>DOM ZA STARIJE I NEMOĆNE OSOBE OSIJEK</t>
  </si>
  <si>
    <t>Predsjednik Upravnog vijeća</t>
  </si>
  <si>
    <t>Ravnatelj</t>
  </si>
  <si>
    <t>Vjekoslav Ćurić,prof.</t>
  </si>
  <si>
    <t>Ravnatelj, Vjekoslav Ćurić,prof.</t>
  </si>
  <si>
    <t>Ravnatelj,Vjekoslav Ćurić,prof.</t>
  </si>
  <si>
    <t>Ravnatelj,Vjekoslav Ćurić, prof.</t>
  </si>
  <si>
    <t>2023.</t>
  </si>
  <si>
    <t>Projekcija plana
za 2022.</t>
  </si>
  <si>
    <t>Projekcija plana 
za 2023.</t>
  </si>
  <si>
    <t>Program 1305</t>
  </si>
  <si>
    <t>A 1305 01</t>
  </si>
  <si>
    <t>Ukupno prihodi i primici za 2023.</t>
  </si>
  <si>
    <t>Financijski plan 
za 2021.</t>
  </si>
  <si>
    <t>Financijski plan 
za 2022.</t>
  </si>
  <si>
    <t>Projekcija plana
za 2023.</t>
  </si>
  <si>
    <t>Projekcija plana 
za 2024.</t>
  </si>
  <si>
    <t>2024.</t>
  </si>
  <si>
    <t>UKUPNO PLAN ZA 2022.</t>
  </si>
  <si>
    <t>UKUPNO  PLAN ZA 2023.</t>
  </si>
  <si>
    <t>UKUPNO PLAN ZA 2024.</t>
  </si>
  <si>
    <t>prof.dr.sc. Jurislav Babić</t>
  </si>
  <si>
    <t>Predsjednik Upravnog vijeća, prof.dr.sc. Jurislav Babić</t>
  </si>
  <si>
    <t>Predsjednik Upravnog vijeća,prof. dr.sc. Jurislav Babić</t>
  </si>
  <si>
    <t>Predsjednik Upravnog vijeća, prof.dr.sc.Jurislav Babić</t>
  </si>
  <si>
    <t>Ukupno prihodi i primici za 2024.</t>
  </si>
  <si>
    <t>Osijek, 07.listopada 2022.</t>
  </si>
  <si>
    <t>Osijek, 07.listopada  2022.</t>
  </si>
  <si>
    <t xml:space="preserve">  FINANCIJSKI PLAN DOMA ZA STARIJE I NEMOĆNE OSOBE OSIJEK ZA 2022. I  PROJEKCIJE PLANA ZA  2023. I 2024. GODINU-TREĆE IZMJENE I DOPUNE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</si>
</sst>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18" xfId="0" applyFont="1" applyBorder="1" applyAlignment="1" quotePrefix="1">
      <alignment horizontal="left" vertical="center" wrapText="1"/>
    </xf>
    <xf numFmtId="0" fontId="28" fillId="0" borderId="18" xfId="0" applyFont="1" applyBorder="1" applyAlignment="1" quotePrefix="1">
      <alignment horizontal="center" vertical="center" wrapText="1"/>
    </xf>
    <xf numFmtId="0" fontId="25" fillId="0" borderId="18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19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left" wrapText="1"/>
    </xf>
    <xf numFmtId="0" fontId="32" fillId="0" borderId="18" xfId="0" applyFont="1" applyBorder="1" applyAlignment="1" quotePrefix="1">
      <alignment horizontal="center" wrapText="1"/>
    </xf>
    <xf numFmtId="0" fontId="32" fillId="0" borderId="18" xfId="0" applyNumberFormat="1" applyFont="1" applyFill="1" applyBorder="1" applyAlignment="1" applyProtection="1" quotePrefix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3" fontId="32" fillId="0" borderId="20" xfId="0" applyNumberFormat="1" applyFont="1" applyBorder="1" applyAlignment="1">
      <alignment horizontal="right"/>
    </xf>
    <xf numFmtId="3" fontId="32" fillId="0" borderId="2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left"/>
    </xf>
    <xf numFmtId="3" fontId="32" fillId="7" borderId="20" xfId="0" applyNumberFormat="1" applyFont="1" applyFill="1" applyBorder="1" applyAlignment="1">
      <alignment horizontal="right"/>
    </xf>
    <xf numFmtId="3" fontId="32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2" fillId="0" borderId="20" xfId="0" applyNumberFormat="1" applyFont="1" applyFill="1" applyBorder="1" applyAlignment="1">
      <alignment horizontal="right"/>
    </xf>
    <xf numFmtId="3" fontId="32" fillId="48" borderId="19" xfId="0" applyNumberFormat="1" applyFont="1" applyFill="1" applyBorder="1" applyAlignment="1" quotePrefix="1">
      <alignment horizontal="right"/>
    </xf>
    <xf numFmtId="3" fontId="32" fillId="48" borderId="20" xfId="0" applyNumberFormat="1" applyFont="1" applyFill="1" applyBorder="1" applyAlignment="1" applyProtection="1">
      <alignment horizontal="right" wrapText="1"/>
      <protection/>
    </xf>
    <xf numFmtId="3" fontId="32" fillId="7" borderId="19" xfId="0" applyNumberFormat="1" applyFont="1" applyFill="1" applyBorder="1" applyAlignment="1" quotePrefix="1">
      <alignment horizontal="right"/>
    </xf>
    <xf numFmtId="3" fontId="33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1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0" fontId="40" fillId="49" borderId="20" xfId="0" applyFont="1" applyFill="1" applyBorder="1" applyAlignment="1">
      <alignment horizontal="left" vertical="center" wrapText="1"/>
    </xf>
    <xf numFmtId="0" fontId="40" fillId="49" borderId="20" xfId="0" applyFont="1" applyFill="1" applyBorder="1" applyAlignment="1">
      <alignment vertical="center" wrapText="1"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3" fillId="0" borderId="20" xfId="0" applyFont="1" applyBorder="1" applyAlignment="1">
      <alignment horizontal="center" vertical="center" wrapText="1"/>
    </xf>
    <xf numFmtId="0" fontId="23" fillId="34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20" xfId="0" applyFont="1" applyBorder="1" applyAlignment="1">
      <alignment wrapText="1"/>
    </xf>
    <xf numFmtId="0" fontId="25" fillId="0" borderId="20" xfId="0" applyFont="1" applyBorder="1" applyAlignment="1">
      <alignment horizontal="right" wrapText="1"/>
    </xf>
    <xf numFmtId="0" fontId="37" fillId="50" borderId="20" xfId="0" applyFont="1" applyFill="1" applyBorder="1" applyAlignment="1">
      <alignment wrapText="1"/>
    </xf>
    <xf numFmtId="4" fontId="41" fillId="49" borderId="20" xfId="0" applyNumberFormat="1" applyFont="1" applyFill="1" applyBorder="1" applyAlignment="1">
      <alignment wrapText="1"/>
    </xf>
    <xf numFmtId="49" fontId="25" fillId="0" borderId="20" xfId="0" applyNumberFormat="1" applyFont="1" applyBorder="1" applyAlignment="1">
      <alignment wrapText="1"/>
    </xf>
    <xf numFmtId="0" fontId="42" fillId="7" borderId="20" xfId="0" applyFont="1" applyFill="1" applyBorder="1" applyAlignment="1">
      <alignment wrapText="1"/>
    </xf>
    <xf numFmtId="49" fontId="25" fillId="49" borderId="20" xfId="0" applyNumberFormat="1" applyFont="1" applyFill="1" applyBorder="1" applyAlignment="1">
      <alignment wrapText="1"/>
    </xf>
    <xf numFmtId="0" fontId="25" fillId="49" borderId="20" xfId="0" applyFont="1" applyFill="1" applyBorder="1" applyAlignment="1">
      <alignment horizontal="right" wrapText="1"/>
    </xf>
    <xf numFmtId="0" fontId="25" fillId="49" borderId="20" xfId="0" applyFont="1" applyFill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3" fontId="24" fillId="0" borderId="0" xfId="0" applyNumberFormat="1" applyFont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53" xfId="0" applyBorder="1" applyAlignment="1">
      <alignment wrapText="1"/>
    </xf>
    <xf numFmtId="3" fontId="21" fillId="0" borderId="4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40" fillId="49" borderId="20" xfId="0" applyFont="1" applyFill="1" applyBorder="1" applyAlignment="1">
      <alignment horizontal="left" vertical="center" wrapText="1"/>
    </xf>
    <xf numFmtId="0" fontId="40" fillId="51" borderId="20" xfId="88" applyFont="1" applyFill="1" applyBorder="1" applyAlignment="1">
      <alignment horizontal="left" vertical="center" wrapText="1"/>
      <protection/>
    </xf>
    <xf numFmtId="0" fontId="40" fillId="49" borderId="20" xfId="88" applyFont="1" applyFill="1" applyBorder="1" applyAlignment="1">
      <alignment horizontal="left" vertical="center" wrapText="1"/>
      <protection/>
    </xf>
    <xf numFmtId="0" fontId="41" fillId="0" borderId="20" xfId="0" applyFont="1" applyFill="1" applyBorder="1" applyAlignment="1">
      <alignment wrapText="1"/>
    </xf>
    <xf numFmtId="4" fontId="41" fillId="0" borderId="2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0" fillId="0" borderId="20" xfId="0" applyFont="1" applyFill="1" applyBorder="1" applyAlignment="1">
      <alignment horizontal="left" vertical="center" wrapText="1"/>
    </xf>
    <xf numFmtId="3" fontId="25" fillId="49" borderId="20" xfId="0" applyNumberFormat="1" applyFont="1" applyFill="1" applyBorder="1" applyAlignment="1">
      <alignment wrapText="1"/>
    </xf>
    <xf numFmtId="0" fontId="24" fillId="0" borderId="20" xfId="0" applyFont="1" applyBorder="1" applyAlignment="1">
      <alignment wrapText="1"/>
    </xf>
    <xf numFmtId="3" fontId="24" fillId="0" borderId="20" xfId="0" applyNumberFormat="1" applyFont="1" applyBorder="1" applyAlignment="1">
      <alignment wrapText="1"/>
    </xf>
    <xf numFmtId="4" fontId="25" fillId="49" borderId="20" xfId="0" applyNumberFormat="1" applyFont="1" applyFill="1" applyBorder="1" applyAlignment="1">
      <alignment wrapText="1"/>
    </xf>
    <xf numFmtId="49" fontId="25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left" wrapText="1"/>
    </xf>
    <xf numFmtId="4" fontId="41" fillId="0" borderId="0" xfId="0" applyNumberFormat="1" applyFont="1" applyFill="1" applyBorder="1" applyAlignment="1">
      <alignment wrapText="1"/>
    </xf>
    <xf numFmtId="4" fontId="43" fillId="0" borderId="20" xfId="0" applyNumberFormat="1" applyFont="1" applyBorder="1" applyAlignment="1">
      <alignment wrapText="1"/>
    </xf>
    <xf numFmtId="0" fontId="41" fillId="0" borderId="20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19" xfId="0" applyNumberFormat="1" applyFont="1" applyFill="1" applyBorder="1" applyAlignment="1" applyProtection="1">
      <alignment horizontal="left" wrapText="1"/>
      <protection/>
    </xf>
    <xf numFmtId="0" fontId="36" fillId="0" borderId="18" xfId="0" applyNumberFormat="1" applyFont="1" applyFill="1" applyBorder="1" applyAlignment="1" applyProtection="1">
      <alignment wrapText="1"/>
      <protection/>
    </xf>
    <xf numFmtId="0" fontId="35" fillId="7" borderId="19" xfId="0" applyNumberFormat="1" applyFont="1" applyFill="1" applyBorder="1" applyAlignment="1" applyProtection="1" quotePrefix="1">
      <alignment horizontal="left" wrapText="1"/>
      <protection/>
    </xf>
    <xf numFmtId="0" fontId="36" fillId="7" borderId="18" xfId="0" applyNumberFormat="1" applyFont="1" applyFill="1" applyBorder="1" applyAlignment="1" applyProtection="1">
      <alignment wrapText="1"/>
      <protection/>
    </xf>
    <xf numFmtId="0" fontId="35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5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48" borderId="19" xfId="0" applyNumberFormat="1" applyFont="1" applyFill="1" applyBorder="1" applyAlignment="1" applyProtection="1">
      <alignment horizontal="left" wrapText="1"/>
      <protection/>
    </xf>
    <xf numFmtId="0" fontId="32" fillId="48" borderId="18" xfId="0" applyNumberFormat="1" applyFont="1" applyFill="1" applyBorder="1" applyAlignment="1" applyProtection="1">
      <alignment horizontal="left" wrapText="1"/>
      <protection/>
    </xf>
    <xf numFmtId="0" fontId="32" fillId="48" borderId="54" xfId="0" applyNumberFormat="1" applyFont="1" applyFill="1" applyBorder="1" applyAlignment="1" applyProtection="1">
      <alignment horizontal="left" wrapText="1"/>
      <protection/>
    </xf>
    <xf numFmtId="0" fontId="32" fillId="7" borderId="19" xfId="0" applyNumberFormat="1" applyFont="1" applyFill="1" applyBorder="1" applyAlignment="1" applyProtection="1">
      <alignment horizontal="left" wrapText="1"/>
      <protection/>
    </xf>
    <xf numFmtId="0" fontId="32" fillId="7" borderId="18" xfId="0" applyNumberFormat="1" applyFont="1" applyFill="1" applyBorder="1" applyAlignment="1" applyProtection="1">
      <alignment horizontal="left" wrapText="1"/>
      <protection/>
    </xf>
    <xf numFmtId="0" fontId="32" fillId="7" borderId="54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35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5" fillId="0" borderId="19" xfId="0" applyFont="1" applyFill="1" applyBorder="1" applyAlignment="1" quotePrefix="1">
      <alignment horizontal="left"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0" fontId="35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3" fillId="0" borderId="52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1" xfId="87"/>
    <cellStyle name="Obično_List4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  <cellStyle name="Zarez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4097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09700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057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70572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772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1057275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772775"/>
          <a:ext cx="10477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00" zoomScalePageLayoutView="0" workbookViewId="0" topLeftCell="A3">
      <selection activeCell="K8" sqref="K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8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3.5">
      <c r="A2" s="185"/>
      <c r="B2" s="185"/>
      <c r="C2" s="185"/>
      <c r="D2" s="185"/>
      <c r="E2" s="185"/>
      <c r="F2" s="185"/>
      <c r="G2" s="185"/>
      <c r="H2" s="185"/>
    </row>
    <row r="3" spans="1:8" ht="48" customHeight="1">
      <c r="A3" s="178" t="s">
        <v>109</v>
      </c>
      <c r="B3" s="178"/>
      <c r="C3" s="178"/>
      <c r="D3" s="178"/>
      <c r="E3" s="178"/>
      <c r="F3" s="178"/>
      <c r="G3" s="178"/>
      <c r="H3" s="178"/>
    </row>
    <row r="4" spans="1:8" s="45" customFormat="1" ht="26.25" customHeight="1">
      <c r="A4" s="178" t="s">
        <v>31</v>
      </c>
      <c r="B4" s="178"/>
      <c r="C4" s="178"/>
      <c r="D4" s="178"/>
      <c r="E4" s="178"/>
      <c r="F4" s="178"/>
      <c r="G4" s="186"/>
      <c r="H4" s="186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95</v>
      </c>
      <c r="G6" s="52" t="s">
        <v>96</v>
      </c>
      <c r="H6" s="53" t="s">
        <v>97</v>
      </c>
      <c r="I6" s="54"/>
    </row>
    <row r="7" spans="1:9" ht="27.75" customHeight="1">
      <c r="A7" s="187" t="s">
        <v>33</v>
      </c>
      <c r="B7" s="173"/>
      <c r="C7" s="173"/>
      <c r="D7" s="173"/>
      <c r="E7" s="188"/>
      <c r="F7" s="65">
        <f>+F8+F9</f>
        <v>18668844</v>
      </c>
      <c r="G7" s="65">
        <f>G8+G9</f>
        <v>17382644</v>
      </c>
      <c r="H7" s="65">
        <f>+H8+H9</f>
        <v>17382644</v>
      </c>
      <c r="I7" s="63"/>
    </row>
    <row r="8" spans="1:8" ht="22.5" customHeight="1">
      <c r="A8" s="170" t="s">
        <v>0</v>
      </c>
      <c r="B8" s="171"/>
      <c r="C8" s="171"/>
      <c r="D8" s="171"/>
      <c r="E8" s="177"/>
      <c r="F8" s="68">
        <v>18668844</v>
      </c>
      <c r="G8" s="68">
        <v>17382644</v>
      </c>
      <c r="H8" s="68">
        <v>17382644</v>
      </c>
    </row>
    <row r="9" spans="1:8" ht="22.5" customHeight="1">
      <c r="A9" s="189" t="s">
        <v>35</v>
      </c>
      <c r="B9" s="177"/>
      <c r="C9" s="177"/>
      <c r="D9" s="177"/>
      <c r="E9" s="177"/>
      <c r="F9" s="68">
        <v>0</v>
      </c>
      <c r="G9" s="68"/>
      <c r="H9" s="68"/>
    </row>
    <row r="10" spans="1:8" ht="22.5" customHeight="1">
      <c r="A10" s="64" t="s">
        <v>34</v>
      </c>
      <c r="B10" s="67"/>
      <c r="C10" s="67"/>
      <c r="D10" s="67"/>
      <c r="E10" s="67"/>
      <c r="F10" s="65">
        <f>+F11+F12</f>
        <v>18961591</v>
      </c>
      <c r="G10" s="65">
        <f>+G11+G12</f>
        <v>17382644</v>
      </c>
      <c r="H10" s="65">
        <f>+H11+H12</f>
        <v>17382644</v>
      </c>
    </row>
    <row r="11" spans="1:10" ht="22.5" customHeight="1">
      <c r="A11" s="174" t="s">
        <v>1</v>
      </c>
      <c r="B11" s="171"/>
      <c r="C11" s="171"/>
      <c r="D11" s="171"/>
      <c r="E11" s="175"/>
      <c r="F11" s="68">
        <v>17843026</v>
      </c>
      <c r="G11" s="68">
        <v>16552618</v>
      </c>
      <c r="H11" s="56">
        <v>16552618</v>
      </c>
      <c r="I11" s="35"/>
      <c r="J11" s="35"/>
    </row>
    <row r="12" spans="1:10" ht="22.5" customHeight="1">
      <c r="A12" s="176" t="s">
        <v>37</v>
      </c>
      <c r="B12" s="177"/>
      <c r="C12" s="177"/>
      <c r="D12" s="177"/>
      <c r="E12" s="177"/>
      <c r="F12" s="55">
        <v>1118565</v>
      </c>
      <c r="G12" s="55">
        <v>830026</v>
      </c>
      <c r="H12" s="56">
        <v>830026</v>
      </c>
      <c r="I12" s="35"/>
      <c r="J12" s="35"/>
    </row>
    <row r="13" spans="1:10" ht="22.5" customHeight="1">
      <c r="A13" s="172" t="s">
        <v>2</v>
      </c>
      <c r="B13" s="173"/>
      <c r="C13" s="173"/>
      <c r="D13" s="173"/>
      <c r="E13" s="173"/>
      <c r="F13" s="66">
        <f>+F7-F10</f>
        <v>-292747</v>
      </c>
      <c r="G13" s="66">
        <f>+G7-G10</f>
        <v>0</v>
      </c>
      <c r="H13" s="66">
        <f>+H7-H10</f>
        <v>0</v>
      </c>
      <c r="J13" s="35"/>
    </row>
    <row r="14" spans="1:8" ht="25.5" customHeight="1">
      <c r="A14" s="178"/>
      <c r="B14" s="168"/>
      <c r="C14" s="168"/>
      <c r="D14" s="168"/>
      <c r="E14" s="168"/>
      <c r="F14" s="169"/>
      <c r="G14" s="169"/>
      <c r="H14" s="169"/>
    </row>
    <row r="15" spans="1:10" ht="27.75" customHeight="1">
      <c r="A15" s="48"/>
      <c r="B15" s="49"/>
      <c r="C15" s="49"/>
      <c r="D15" s="50"/>
      <c r="E15" s="51"/>
      <c r="F15" s="52" t="s">
        <v>94</v>
      </c>
      <c r="G15" s="52" t="s">
        <v>89</v>
      </c>
      <c r="H15" s="53" t="s">
        <v>90</v>
      </c>
      <c r="J15" s="35"/>
    </row>
    <row r="16" spans="1:10" ht="30.75" customHeight="1">
      <c r="A16" s="179" t="s">
        <v>38</v>
      </c>
      <c r="B16" s="180"/>
      <c r="C16" s="180"/>
      <c r="D16" s="180"/>
      <c r="E16" s="181"/>
      <c r="F16" s="69">
        <v>292747</v>
      </c>
      <c r="G16" s="69"/>
      <c r="H16" s="70"/>
      <c r="J16" s="35"/>
    </row>
    <row r="17" spans="1:10" ht="34.5" customHeight="1">
      <c r="A17" s="182" t="s">
        <v>39</v>
      </c>
      <c r="B17" s="183"/>
      <c r="C17" s="183"/>
      <c r="D17" s="183"/>
      <c r="E17" s="184"/>
      <c r="F17" s="71">
        <v>292747</v>
      </c>
      <c r="G17" s="71"/>
      <c r="H17" s="66"/>
      <c r="J17" s="35"/>
    </row>
    <row r="18" spans="1:10" s="40" customFormat="1" ht="25.5" customHeight="1">
      <c r="A18" s="167"/>
      <c r="B18" s="168"/>
      <c r="C18" s="168"/>
      <c r="D18" s="168"/>
      <c r="E18" s="168"/>
      <c r="F18" s="169"/>
      <c r="G18" s="169"/>
      <c r="H18" s="169"/>
      <c r="J18" s="72"/>
    </row>
    <row r="19" spans="1:11" s="40" customFormat="1" ht="27.75" customHeight="1">
      <c r="A19" s="48"/>
      <c r="B19" s="49"/>
      <c r="C19" s="49"/>
      <c r="D19" s="50"/>
      <c r="E19" s="51"/>
      <c r="F19" s="52" t="s">
        <v>94</v>
      </c>
      <c r="G19" s="52" t="s">
        <v>89</v>
      </c>
      <c r="H19" s="53" t="s">
        <v>90</v>
      </c>
      <c r="J19" s="72"/>
      <c r="K19" s="72"/>
    </row>
    <row r="20" spans="1:10" s="40" customFormat="1" ht="22.5" customHeight="1">
      <c r="A20" s="170" t="s">
        <v>3</v>
      </c>
      <c r="B20" s="171"/>
      <c r="C20" s="171"/>
      <c r="D20" s="171"/>
      <c r="E20" s="171"/>
      <c r="F20" s="55"/>
      <c r="G20" s="55"/>
      <c r="H20" s="55"/>
      <c r="J20" s="72"/>
    </row>
    <row r="21" spans="1:8" s="40" customFormat="1" ht="21" customHeight="1">
      <c r="A21" s="170" t="s">
        <v>4</v>
      </c>
      <c r="B21" s="171"/>
      <c r="C21" s="171"/>
      <c r="D21" s="171"/>
      <c r="E21" s="171"/>
      <c r="F21" s="55"/>
      <c r="G21" s="55"/>
      <c r="H21" s="55"/>
    </row>
    <row r="22" spans="1:11" s="40" customFormat="1" ht="22.5" customHeight="1">
      <c r="A22" s="172" t="s">
        <v>5</v>
      </c>
      <c r="B22" s="173"/>
      <c r="C22" s="173"/>
      <c r="D22" s="173"/>
      <c r="E22" s="173"/>
      <c r="F22" s="65">
        <f>F20-F21</f>
        <v>0</v>
      </c>
      <c r="G22" s="65">
        <f>G20-G21</f>
        <v>0</v>
      </c>
      <c r="H22" s="65">
        <f>H20-H21</f>
        <v>0</v>
      </c>
      <c r="J22" s="73"/>
      <c r="K22" s="72"/>
    </row>
    <row r="23" spans="1:8" s="40" customFormat="1" ht="16.5" customHeight="1">
      <c r="A23" s="167"/>
      <c r="B23" s="168"/>
      <c r="C23" s="168"/>
      <c r="D23" s="168"/>
      <c r="E23" s="168"/>
      <c r="F23" s="169"/>
      <c r="G23" s="169"/>
      <c r="H23" s="169"/>
    </row>
    <row r="24" spans="1:8" s="40" customFormat="1" ht="22.5" customHeight="1">
      <c r="A24" s="174" t="s">
        <v>6</v>
      </c>
      <c r="B24" s="171"/>
      <c r="C24" s="171"/>
      <c r="D24" s="171"/>
      <c r="E24" s="171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165" t="s">
        <v>40</v>
      </c>
      <c r="B26" s="166"/>
      <c r="C26" s="166"/>
      <c r="D26" s="166"/>
      <c r="E26" s="166"/>
      <c r="F26" s="166"/>
      <c r="G26" s="166"/>
      <c r="H26" s="166"/>
    </row>
    <row r="27" ht="12.75">
      <c r="E27" s="74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5"/>
      <c r="F33" s="37"/>
      <c r="G33" s="37"/>
      <c r="H33" s="37"/>
    </row>
    <row r="34" spans="5:8" ht="12.75">
      <c r="E34" s="75"/>
      <c r="F34" s="35"/>
      <c r="G34" s="35"/>
      <c r="H34" s="35"/>
    </row>
    <row r="35" spans="5:8" ht="12.75">
      <c r="E35" s="75"/>
      <c r="F35" s="35"/>
      <c r="G35" s="35"/>
      <c r="H35" s="35"/>
    </row>
    <row r="36" spans="5:8" ht="12.75">
      <c r="E36" s="75"/>
      <c r="F36" s="35"/>
      <c r="G36" s="35"/>
      <c r="H36" s="35"/>
    </row>
    <row r="37" spans="5:8" ht="12.75">
      <c r="E37" s="75"/>
      <c r="F37" s="35"/>
      <c r="G37" s="35"/>
      <c r="H37" s="35"/>
    </row>
    <row r="38" ht="12.75">
      <c r="E38" s="75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SheetLayoutView="120" zoomScalePageLayoutView="0" workbookViewId="0" topLeftCell="A1">
      <selection activeCell="A3" sqref="A3:B3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41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78" t="s">
        <v>7</v>
      </c>
      <c r="B1" s="178"/>
      <c r="C1" s="178"/>
      <c r="D1" s="178"/>
      <c r="E1" s="178"/>
      <c r="F1" s="178"/>
      <c r="G1" s="178"/>
      <c r="H1" s="178"/>
    </row>
    <row r="2" spans="1:8" ht="24" customHeight="1">
      <c r="A2" s="149"/>
      <c r="B2" s="149"/>
      <c r="C2" s="149"/>
      <c r="D2" s="149"/>
      <c r="E2" s="149"/>
      <c r="F2" s="149"/>
      <c r="G2" s="149"/>
      <c r="H2" s="149"/>
    </row>
    <row r="3" spans="1:8" s="150" customFormat="1" ht="24" customHeight="1">
      <c r="A3" s="197" t="s">
        <v>108</v>
      </c>
      <c r="B3" s="198"/>
      <c r="C3" s="9"/>
      <c r="D3" s="9"/>
      <c r="E3" s="9"/>
      <c r="F3" s="9"/>
      <c r="G3" s="9"/>
      <c r="H3" s="9"/>
    </row>
    <row r="4" spans="1:8" s="150" customFormat="1" ht="24" customHeight="1">
      <c r="A4" s="9"/>
      <c r="B4" s="151"/>
      <c r="C4" s="9"/>
      <c r="D4" s="9"/>
      <c r="E4" s="9"/>
      <c r="F4" s="9"/>
      <c r="G4" s="9"/>
      <c r="H4" s="9"/>
    </row>
    <row r="5" spans="1:8" s="2" customFormat="1" ht="13.5" thickBot="1">
      <c r="A5" s="6"/>
      <c r="H5" s="7" t="s">
        <v>8</v>
      </c>
    </row>
    <row r="6" spans="1:8" s="2" customFormat="1" ht="26.25" customHeight="1" thickBot="1">
      <c r="A6" s="59" t="s">
        <v>9</v>
      </c>
      <c r="B6" s="193" t="s">
        <v>41</v>
      </c>
      <c r="C6" s="194"/>
      <c r="D6" s="194"/>
      <c r="E6" s="194"/>
      <c r="F6" s="194"/>
      <c r="G6" s="194"/>
      <c r="H6" s="195"/>
    </row>
    <row r="7" spans="1:8" s="2" customFormat="1" ht="66" thickBot="1">
      <c r="A7" s="60" t="s">
        <v>44</v>
      </c>
      <c r="B7" s="76" t="s">
        <v>10</v>
      </c>
      <c r="C7" s="77" t="s">
        <v>11</v>
      </c>
      <c r="D7" s="77" t="s">
        <v>12</v>
      </c>
      <c r="E7" s="77" t="s">
        <v>13</v>
      </c>
      <c r="F7" s="77" t="s">
        <v>14</v>
      </c>
      <c r="G7" s="77" t="s">
        <v>36</v>
      </c>
      <c r="H7" s="78" t="s">
        <v>16</v>
      </c>
    </row>
    <row r="8" spans="1:8" s="2" customFormat="1" ht="12.75" customHeight="1">
      <c r="A8" s="79">
        <v>651</v>
      </c>
      <c r="B8" s="80"/>
      <c r="C8" s="81"/>
      <c r="D8" s="82"/>
      <c r="E8" s="83"/>
      <c r="F8" s="83"/>
      <c r="G8" s="84"/>
      <c r="H8" s="85"/>
    </row>
    <row r="9" spans="1:8" s="2" customFormat="1" ht="32.25" customHeight="1">
      <c r="A9" s="104">
        <v>641</v>
      </c>
      <c r="B9" s="105"/>
      <c r="C9" s="106"/>
      <c r="D9" s="138">
        <v>200</v>
      </c>
      <c r="E9" s="107"/>
      <c r="F9" s="107"/>
      <c r="G9" s="108"/>
      <c r="H9" s="109"/>
    </row>
    <row r="10" spans="1:8" s="2" customFormat="1" ht="12.75">
      <c r="A10" s="86">
        <v>652</v>
      </c>
      <c r="B10" s="87"/>
      <c r="C10" s="88"/>
      <c r="D10" s="88">
        <v>11900000</v>
      </c>
      <c r="E10" s="88"/>
      <c r="F10" s="88"/>
      <c r="G10" s="89"/>
      <c r="H10" s="90"/>
    </row>
    <row r="11" spans="1:8" s="2" customFormat="1" ht="12.75">
      <c r="A11" s="86">
        <v>653</v>
      </c>
      <c r="B11" s="87"/>
      <c r="C11" s="88"/>
      <c r="D11" s="88"/>
      <c r="E11" s="88"/>
      <c r="F11" s="88"/>
      <c r="G11" s="89"/>
      <c r="H11" s="90"/>
    </row>
    <row r="12" spans="1:8" s="2" customFormat="1" ht="12.75">
      <c r="A12" s="86">
        <v>661</v>
      </c>
      <c r="B12" s="87"/>
      <c r="C12" s="88">
        <v>114048</v>
      </c>
      <c r="D12" s="88"/>
      <c r="E12" s="88"/>
      <c r="F12" s="88"/>
      <c r="G12" s="89"/>
      <c r="H12" s="90"/>
    </row>
    <row r="13" spans="1:8" s="2" customFormat="1" ht="12.75">
      <c r="A13" s="86">
        <v>663</v>
      </c>
      <c r="B13" s="87"/>
      <c r="C13" s="88"/>
      <c r="D13" s="88"/>
      <c r="E13" s="88"/>
      <c r="F13" s="88"/>
      <c r="G13" s="89"/>
      <c r="H13" s="90"/>
    </row>
    <row r="14" spans="1:8" s="2" customFormat="1" ht="12.75">
      <c r="A14" s="86">
        <v>671</v>
      </c>
      <c r="B14" s="87">
        <v>6654596</v>
      </c>
      <c r="C14" s="88"/>
      <c r="D14" s="88"/>
      <c r="E14" s="88"/>
      <c r="F14" s="88"/>
      <c r="G14" s="89"/>
      <c r="H14" s="90"/>
    </row>
    <row r="15" spans="1:8" s="2" customFormat="1" ht="12.75">
      <c r="A15" s="86">
        <v>922</v>
      </c>
      <c r="B15" s="87"/>
      <c r="C15" s="88"/>
      <c r="D15" s="88">
        <v>191589</v>
      </c>
      <c r="E15" s="88">
        <v>101158</v>
      </c>
      <c r="F15" s="88"/>
      <c r="G15" s="89"/>
      <c r="H15" s="90"/>
    </row>
    <row r="16" spans="1:8" s="2" customFormat="1" ht="12.75">
      <c r="A16" s="97"/>
      <c r="B16" s="98"/>
      <c r="C16" s="99"/>
      <c r="D16" s="99"/>
      <c r="E16" s="99"/>
      <c r="F16" s="99"/>
      <c r="G16" s="100"/>
      <c r="H16" s="101"/>
    </row>
    <row r="17" spans="1:8" s="2" customFormat="1" ht="12.75">
      <c r="A17" s="97"/>
      <c r="B17" s="98"/>
      <c r="C17" s="99"/>
      <c r="D17" s="99"/>
      <c r="E17" s="99"/>
      <c r="F17" s="99"/>
      <c r="G17" s="100"/>
      <c r="H17" s="101"/>
    </row>
    <row r="18" spans="1:8" s="2" customFormat="1" ht="13.5" thickBot="1">
      <c r="A18" s="91"/>
      <c r="B18" s="92"/>
      <c r="C18" s="93"/>
      <c r="D18" s="93"/>
      <c r="E18" s="93"/>
      <c r="F18" s="93"/>
      <c r="G18" s="94"/>
      <c r="H18" s="95"/>
    </row>
    <row r="19" spans="1:8" s="2" customFormat="1" ht="30" customHeight="1" thickBot="1">
      <c r="A19" s="8" t="s">
        <v>17</v>
      </c>
      <c r="B19" s="96">
        <f aca="true" t="shared" si="0" ref="B19:H19">SUM(B8:B18)</f>
        <v>6654596</v>
      </c>
      <c r="C19" s="96">
        <f t="shared" si="0"/>
        <v>114048</v>
      </c>
      <c r="D19" s="96">
        <f t="shared" si="0"/>
        <v>12091789</v>
      </c>
      <c r="E19" s="96">
        <f t="shared" si="0"/>
        <v>101158</v>
      </c>
      <c r="F19" s="96">
        <f t="shared" si="0"/>
        <v>0</v>
      </c>
      <c r="G19" s="96">
        <f t="shared" si="0"/>
        <v>0</v>
      </c>
      <c r="H19" s="96">
        <f t="shared" si="0"/>
        <v>0</v>
      </c>
    </row>
    <row r="20" spans="1:8" s="2" customFormat="1" ht="28.5" customHeight="1" thickBot="1">
      <c r="A20" s="8" t="s">
        <v>42</v>
      </c>
      <c r="B20" s="190">
        <f>B19+C19+D19+E19+F19+G19+H19</f>
        <v>18961591</v>
      </c>
      <c r="C20" s="191"/>
      <c r="D20" s="191"/>
      <c r="E20" s="191"/>
      <c r="F20" s="191"/>
      <c r="G20" s="191"/>
      <c r="H20" s="192"/>
    </row>
    <row r="21" spans="1:8" s="2" customFormat="1" ht="28.5" customHeight="1">
      <c r="A21" s="140"/>
      <c r="B21" s="141"/>
      <c r="C21" s="141"/>
      <c r="D21" s="141"/>
      <c r="E21" s="141"/>
      <c r="F21" s="141"/>
      <c r="G21" s="141"/>
      <c r="H21" s="141"/>
    </row>
    <row r="22" spans="1:8" s="2" customFormat="1" ht="28.5" customHeight="1">
      <c r="A22" s="196" t="s">
        <v>83</v>
      </c>
      <c r="B22" s="196"/>
      <c r="C22" s="196"/>
      <c r="D22" s="141"/>
      <c r="E22" s="141"/>
      <c r="F22" s="196" t="s">
        <v>82</v>
      </c>
      <c r="G22" s="196"/>
      <c r="H22" s="196"/>
    </row>
    <row r="23" spans="1:8" s="2" customFormat="1" ht="28.5" customHeight="1">
      <c r="A23" s="140"/>
      <c r="B23" s="141"/>
      <c r="C23" s="141"/>
      <c r="D23" s="141"/>
      <c r="E23" s="141"/>
      <c r="F23" s="141"/>
      <c r="G23" s="141"/>
      <c r="H23" s="141"/>
    </row>
    <row r="24" spans="1:8" s="2" customFormat="1" ht="28.5" customHeight="1">
      <c r="A24" s="196" t="s">
        <v>84</v>
      </c>
      <c r="B24" s="196"/>
      <c r="C24" s="196"/>
      <c r="D24" s="141"/>
      <c r="E24" s="141"/>
      <c r="F24" s="196" t="s">
        <v>102</v>
      </c>
      <c r="G24" s="196"/>
      <c r="H24" s="196"/>
    </row>
    <row r="25" spans="1:8" s="2" customFormat="1" ht="28.5" customHeight="1">
      <c r="A25" s="140"/>
      <c r="B25" s="141"/>
      <c r="C25" s="141"/>
      <c r="D25" s="141"/>
      <c r="E25" s="141"/>
      <c r="F25" s="141"/>
      <c r="G25" s="141"/>
      <c r="H25" s="141"/>
    </row>
    <row r="26" spans="1:8" s="2" customFormat="1" ht="28.5" customHeight="1">
      <c r="A26" s="140"/>
      <c r="B26" s="141"/>
      <c r="C26" s="141"/>
      <c r="D26" s="141"/>
      <c r="E26" s="141"/>
      <c r="F26" s="141"/>
      <c r="G26" s="141"/>
      <c r="H26" s="141"/>
    </row>
    <row r="27" spans="1:8" ht="13.5" thickBot="1">
      <c r="A27" s="1"/>
      <c r="B27" s="1"/>
      <c r="C27" s="1"/>
      <c r="D27" s="5"/>
      <c r="E27" s="9"/>
      <c r="H27" s="7"/>
    </row>
    <row r="28" spans="1:8" ht="26.25" customHeight="1" thickBot="1">
      <c r="A28" s="61" t="s">
        <v>9</v>
      </c>
      <c r="B28" s="193" t="s">
        <v>88</v>
      </c>
      <c r="C28" s="194"/>
      <c r="D28" s="194"/>
      <c r="E28" s="194"/>
      <c r="F28" s="194"/>
      <c r="G28" s="194"/>
      <c r="H28" s="195"/>
    </row>
    <row r="29" spans="1:8" ht="66" thickBot="1">
      <c r="A29" s="62" t="s">
        <v>44</v>
      </c>
      <c r="B29" s="76" t="s">
        <v>10</v>
      </c>
      <c r="C29" s="77" t="s">
        <v>11</v>
      </c>
      <c r="D29" s="77" t="s">
        <v>12</v>
      </c>
      <c r="E29" s="77" t="s">
        <v>13</v>
      </c>
      <c r="F29" s="77" t="s">
        <v>14</v>
      </c>
      <c r="G29" s="77" t="s">
        <v>36</v>
      </c>
      <c r="H29" s="78" t="s">
        <v>16</v>
      </c>
    </row>
    <row r="30" spans="1:8" ht="12.75">
      <c r="A30" s="79">
        <v>64</v>
      </c>
      <c r="B30" s="80"/>
      <c r="C30" s="81"/>
      <c r="D30" s="139">
        <v>200</v>
      </c>
      <c r="E30" s="83"/>
      <c r="F30" s="83"/>
      <c r="G30" s="84"/>
      <c r="H30" s="85"/>
    </row>
    <row r="31" spans="1:8" ht="12.75">
      <c r="A31" s="86">
        <v>65</v>
      </c>
      <c r="B31" s="87"/>
      <c r="C31" s="88"/>
      <c r="D31" s="88">
        <v>10703800</v>
      </c>
      <c r="E31" s="88"/>
      <c r="F31" s="88"/>
      <c r="G31" s="89"/>
      <c r="H31" s="90"/>
    </row>
    <row r="32" spans="1:8" ht="12.75">
      <c r="A32" s="86">
        <v>66</v>
      </c>
      <c r="B32" s="87"/>
      <c r="C32" s="88">
        <v>24048</v>
      </c>
      <c r="D32" s="88"/>
      <c r="E32" s="88"/>
      <c r="F32" s="88"/>
      <c r="G32" s="89"/>
      <c r="H32" s="90"/>
    </row>
    <row r="33" spans="1:8" ht="12.75">
      <c r="A33" s="86">
        <v>67</v>
      </c>
      <c r="B33" s="87">
        <v>6654596</v>
      </c>
      <c r="C33" s="88"/>
      <c r="D33" s="88"/>
      <c r="E33" s="88"/>
      <c r="F33" s="88"/>
      <c r="G33" s="89"/>
      <c r="H33" s="90"/>
    </row>
    <row r="34" spans="1:8" ht="12.75">
      <c r="A34" s="86">
        <v>92</v>
      </c>
      <c r="B34" s="87"/>
      <c r="C34" s="88"/>
      <c r="D34" s="88"/>
      <c r="E34" s="88"/>
      <c r="F34" s="88"/>
      <c r="G34" s="89"/>
      <c r="H34" s="90"/>
    </row>
    <row r="35" spans="1:8" ht="13.5" thickBot="1">
      <c r="A35" s="86"/>
      <c r="B35" s="87"/>
      <c r="C35" s="88"/>
      <c r="D35" s="88"/>
      <c r="E35" s="88"/>
      <c r="F35" s="88"/>
      <c r="G35" s="89"/>
      <c r="H35" s="90"/>
    </row>
    <row r="36" spans="1:8" s="2" customFormat="1" ht="30" customHeight="1" thickBot="1">
      <c r="A36" s="8" t="s">
        <v>17</v>
      </c>
      <c r="B36" s="96">
        <f aca="true" t="shared" si="1" ref="B36:H36">SUM(B30:B35)</f>
        <v>6654596</v>
      </c>
      <c r="C36" s="96">
        <f t="shared" si="1"/>
        <v>24048</v>
      </c>
      <c r="D36" s="96">
        <f t="shared" si="1"/>
        <v>10704000</v>
      </c>
      <c r="E36" s="96">
        <f t="shared" si="1"/>
        <v>0</v>
      </c>
      <c r="F36" s="96">
        <f t="shared" si="1"/>
        <v>0</v>
      </c>
      <c r="G36" s="96">
        <f t="shared" si="1"/>
        <v>0</v>
      </c>
      <c r="H36" s="96">
        <f t="shared" si="1"/>
        <v>0</v>
      </c>
    </row>
    <row r="37" spans="1:8" s="2" customFormat="1" ht="28.5" customHeight="1" thickBot="1">
      <c r="A37" s="8" t="s">
        <v>93</v>
      </c>
      <c r="B37" s="190">
        <f>B36+C36+D36+E36+F36+G36+H36</f>
        <v>17382644</v>
      </c>
      <c r="C37" s="191"/>
      <c r="D37" s="191"/>
      <c r="E37" s="191"/>
      <c r="F37" s="191"/>
      <c r="G37" s="191"/>
      <c r="H37" s="192"/>
    </row>
    <row r="38" spans="4:5" ht="13.5" thickBot="1">
      <c r="D38" s="11"/>
      <c r="E38" s="12"/>
    </row>
    <row r="39" spans="1:8" ht="26.25" customHeight="1" thickBot="1">
      <c r="A39" s="61" t="s">
        <v>9</v>
      </c>
      <c r="B39" s="193" t="s">
        <v>98</v>
      </c>
      <c r="C39" s="194"/>
      <c r="D39" s="194"/>
      <c r="E39" s="194"/>
      <c r="F39" s="194"/>
      <c r="G39" s="194"/>
      <c r="H39" s="195"/>
    </row>
    <row r="40" spans="1:8" ht="66" thickBot="1">
      <c r="A40" s="62" t="s">
        <v>44</v>
      </c>
      <c r="B40" s="76" t="s">
        <v>10</v>
      </c>
      <c r="C40" s="77" t="s">
        <v>11</v>
      </c>
      <c r="D40" s="77" t="s">
        <v>12</v>
      </c>
      <c r="E40" s="77" t="s">
        <v>13</v>
      </c>
      <c r="F40" s="77" t="s">
        <v>14</v>
      </c>
      <c r="G40" s="77" t="s">
        <v>36</v>
      </c>
      <c r="H40" s="78" t="s">
        <v>16</v>
      </c>
    </row>
    <row r="41" spans="1:8" ht="12.75">
      <c r="A41" s="79">
        <v>64</v>
      </c>
      <c r="B41" s="80"/>
      <c r="C41" s="81"/>
      <c r="D41" s="139">
        <v>200</v>
      </c>
      <c r="E41" s="83"/>
      <c r="F41" s="83"/>
      <c r="G41" s="84"/>
      <c r="H41" s="85"/>
    </row>
    <row r="42" spans="1:8" ht="12.75">
      <c r="A42" s="86">
        <v>65</v>
      </c>
      <c r="B42" s="87"/>
      <c r="C42" s="88"/>
      <c r="D42" s="88">
        <v>10703800</v>
      </c>
      <c r="E42" s="88"/>
      <c r="F42" s="88"/>
      <c r="G42" s="89"/>
      <c r="H42" s="90"/>
    </row>
    <row r="43" spans="1:8" ht="12.75">
      <c r="A43" s="86">
        <v>66</v>
      </c>
      <c r="B43" s="87"/>
      <c r="C43" s="88">
        <v>24048</v>
      </c>
      <c r="D43" s="88"/>
      <c r="E43" s="88"/>
      <c r="F43" s="88"/>
      <c r="G43" s="89"/>
      <c r="H43" s="90"/>
    </row>
    <row r="44" spans="1:8" ht="12.75">
      <c r="A44" s="86">
        <v>67</v>
      </c>
      <c r="B44" s="87">
        <v>6654596</v>
      </c>
      <c r="C44" s="88"/>
      <c r="D44" s="88"/>
      <c r="E44" s="88"/>
      <c r="F44" s="88"/>
      <c r="G44" s="89"/>
      <c r="H44" s="90"/>
    </row>
    <row r="45" spans="1:8" ht="12.75">
      <c r="A45" s="86">
        <v>92</v>
      </c>
      <c r="B45" s="87"/>
      <c r="C45" s="88"/>
      <c r="D45" s="88"/>
      <c r="E45" s="88"/>
      <c r="F45" s="88"/>
      <c r="G45" s="89"/>
      <c r="H45" s="90"/>
    </row>
    <row r="46" spans="1:8" ht="13.5" customHeight="1">
      <c r="A46" s="86"/>
      <c r="B46" s="87"/>
      <c r="C46" s="88"/>
      <c r="D46" s="88"/>
      <c r="E46" s="88"/>
      <c r="F46" s="88"/>
      <c r="G46" s="89"/>
      <c r="H46" s="90"/>
    </row>
    <row r="47" spans="1:8" ht="13.5" customHeight="1">
      <c r="A47" s="86"/>
      <c r="B47" s="87"/>
      <c r="C47" s="88"/>
      <c r="D47" s="88"/>
      <c r="E47" s="88"/>
      <c r="F47" s="88"/>
      <c r="G47" s="89"/>
      <c r="H47" s="90"/>
    </row>
    <row r="48" spans="1:8" ht="13.5" customHeight="1" thickBot="1">
      <c r="A48" s="91"/>
      <c r="B48" s="92"/>
      <c r="C48" s="93"/>
      <c r="D48" s="93"/>
      <c r="E48" s="93"/>
      <c r="F48" s="93"/>
      <c r="G48" s="94"/>
      <c r="H48" s="95"/>
    </row>
    <row r="49" spans="1:8" s="2" customFormat="1" ht="30" customHeight="1" thickBot="1">
      <c r="A49" s="8" t="s">
        <v>17</v>
      </c>
      <c r="B49" s="96">
        <f>SUM(B41:B48)</f>
        <v>6654596</v>
      </c>
      <c r="C49" s="96">
        <f aca="true" t="shared" si="2" ref="C49:H49">SUM(C41:C48)</f>
        <v>24048</v>
      </c>
      <c r="D49" s="96">
        <f t="shared" si="2"/>
        <v>10704000</v>
      </c>
      <c r="E49" s="96">
        <f t="shared" si="2"/>
        <v>0</v>
      </c>
      <c r="F49" s="96">
        <f t="shared" si="2"/>
        <v>0</v>
      </c>
      <c r="G49" s="96">
        <f t="shared" si="2"/>
        <v>0</v>
      </c>
      <c r="H49" s="96">
        <f t="shared" si="2"/>
        <v>0</v>
      </c>
    </row>
    <row r="50" spans="1:8" s="2" customFormat="1" ht="28.5" customHeight="1" thickBot="1">
      <c r="A50" s="8" t="s">
        <v>106</v>
      </c>
      <c r="B50" s="190">
        <f>B49+C49+D49+E49+F49+G49+H49</f>
        <v>17382644</v>
      </c>
      <c r="C50" s="191"/>
      <c r="D50" s="191"/>
      <c r="E50" s="191"/>
      <c r="F50" s="191"/>
      <c r="G50" s="191"/>
      <c r="H50" s="192"/>
    </row>
    <row r="51" spans="3:5" ht="13.5" customHeight="1">
      <c r="C51" s="13"/>
      <c r="D51" s="11"/>
      <c r="E51" s="14"/>
    </row>
    <row r="52" spans="2:8" ht="13.5" customHeight="1">
      <c r="B52" s="202" t="s">
        <v>83</v>
      </c>
      <c r="C52" s="202"/>
      <c r="D52" s="15"/>
      <c r="E52" s="16"/>
      <c r="F52" s="201" t="s">
        <v>82</v>
      </c>
      <c r="G52" s="201"/>
      <c r="H52" s="201"/>
    </row>
    <row r="53" spans="4:5" ht="13.5" customHeight="1">
      <c r="D53" s="17"/>
      <c r="E53" s="18"/>
    </row>
    <row r="54" spans="2:8" ht="13.5" customHeight="1">
      <c r="B54" s="202" t="s">
        <v>84</v>
      </c>
      <c r="C54" s="202"/>
      <c r="D54" s="11"/>
      <c r="E54" s="12"/>
      <c r="F54" s="201" t="s">
        <v>102</v>
      </c>
      <c r="G54" s="201"/>
      <c r="H54" s="201"/>
    </row>
    <row r="55" spans="3:5" ht="28.5" customHeight="1">
      <c r="C55" s="13"/>
      <c r="D55" s="11"/>
      <c r="E55" s="21"/>
    </row>
    <row r="56" spans="3:5" ht="13.5" customHeight="1">
      <c r="C56" s="13"/>
      <c r="D56" s="11"/>
      <c r="E56" s="16"/>
    </row>
    <row r="57" spans="4:5" ht="13.5" customHeight="1">
      <c r="D57" s="11"/>
      <c r="E57" s="12"/>
    </row>
    <row r="58" spans="4:5" ht="13.5" customHeight="1">
      <c r="D58" s="11"/>
      <c r="E58" s="20"/>
    </row>
    <row r="59" spans="4:5" ht="13.5" customHeight="1">
      <c r="D59" s="11"/>
      <c r="E59" s="12"/>
    </row>
    <row r="60" spans="4:5" ht="22.5" customHeight="1">
      <c r="D60" s="11"/>
      <c r="E60" s="22"/>
    </row>
    <row r="61" spans="4:5" ht="13.5" customHeight="1">
      <c r="D61" s="17"/>
      <c r="E61" s="18"/>
    </row>
    <row r="62" spans="2:5" ht="13.5" customHeight="1">
      <c r="B62" s="13"/>
      <c r="D62" s="17"/>
      <c r="E62" s="23"/>
    </row>
    <row r="63" spans="3:5" ht="13.5" customHeight="1">
      <c r="C63" s="13"/>
      <c r="D63" s="17"/>
      <c r="E63" s="24"/>
    </row>
    <row r="64" spans="3:5" ht="13.5" customHeight="1">
      <c r="C64" s="13"/>
      <c r="D64" s="19"/>
      <c r="E64" s="16"/>
    </row>
    <row r="65" spans="4:5" ht="13.5" customHeight="1">
      <c r="D65" s="11"/>
      <c r="E65" s="12"/>
    </row>
    <row r="66" spans="2:5" ht="13.5" customHeight="1">
      <c r="B66" s="13"/>
      <c r="D66" s="11"/>
      <c r="E66" s="14"/>
    </row>
    <row r="67" spans="3:5" ht="13.5" customHeight="1">
      <c r="C67" s="13"/>
      <c r="D67" s="11"/>
      <c r="E67" s="23"/>
    </row>
    <row r="68" spans="3:5" ht="13.5" customHeight="1">
      <c r="C68" s="13"/>
      <c r="D68" s="19"/>
      <c r="E68" s="16"/>
    </row>
    <row r="69" spans="4:5" ht="13.5" customHeight="1">
      <c r="D69" s="17"/>
      <c r="E69" s="12"/>
    </row>
    <row r="70" spans="3:5" ht="13.5" customHeight="1">
      <c r="C70" s="13"/>
      <c r="D70" s="17"/>
      <c r="E70" s="23"/>
    </row>
    <row r="71" spans="4:5" ht="22.5" customHeight="1">
      <c r="D71" s="19"/>
      <c r="E71" s="22"/>
    </row>
    <row r="72" spans="4:5" ht="13.5" customHeight="1">
      <c r="D72" s="11"/>
      <c r="E72" s="12"/>
    </row>
    <row r="73" spans="4:5" ht="13.5" customHeight="1">
      <c r="D73" s="19"/>
      <c r="E73" s="16"/>
    </row>
    <row r="74" spans="4:5" ht="13.5" customHeight="1">
      <c r="D74" s="11"/>
      <c r="E74" s="12"/>
    </row>
    <row r="75" spans="4:5" ht="13.5" customHeight="1">
      <c r="D75" s="11"/>
      <c r="E75" s="12"/>
    </row>
    <row r="76" spans="1:5" ht="13.5" customHeight="1">
      <c r="A76" s="13"/>
      <c r="D76" s="25"/>
      <c r="E76" s="23"/>
    </row>
    <row r="77" spans="2:5" ht="13.5" customHeight="1">
      <c r="B77" s="13"/>
      <c r="C77" s="13"/>
      <c r="D77" s="26"/>
      <c r="E77" s="23"/>
    </row>
    <row r="78" spans="2:5" ht="13.5" customHeight="1">
      <c r="B78" s="13"/>
      <c r="C78" s="13"/>
      <c r="D78" s="26"/>
      <c r="E78" s="14"/>
    </row>
    <row r="79" spans="2:5" ht="13.5" customHeight="1">
      <c r="B79" s="13"/>
      <c r="C79" s="13"/>
      <c r="D79" s="19"/>
      <c r="E79" s="20"/>
    </row>
    <row r="80" spans="4:5" ht="12.75">
      <c r="D80" s="11"/>
      <c r="E80" s="12"/>
    </row>
    <row r="81" spans="2:5" ht="12.75">
      <c r="B81" s="13"/>
      <c r="D81" s="11"/>
      <c r="E81" s="23"/>
    </row>
    <row r="82" spans="3:5" ht="12.75">
      <c r="C82" s="13"/>
      <c r="D82" s="11"/>
      <c r="E82" s="14"/>
    </row>
    <row r="83" spans="3:5" ht="12.75">
      <c r="C83" s="13"/>
      <c r="D83" s="19"/>
      <c r="E83" s="16"/>
    </row>
    <row r="84" spans="4:5" ht="12.75">
      <c r="D84" s="11"/>
      <c r="E84" s="12"/>
    </row>
    <row r="85" spans="4:5" ht="12.75">
      <c r="D85" s="11"/>
      <c r="E85" s="12"/>
    </row>
    <row r="86" spans="4:5" ht="12.75">
      <c r="D86" s="27"/>
      <c r="E86" s="28"/>
    </row>
    <row r="87" spans="4:5" ht="12.75">
      <c r="D87" s="11"/>
      <c r="E87" s="12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19"/>
      <c r="E90" s="16"/>
    </row>
    <row r="91" spans="4:5" ht="12.75">
      <c r="D91" s="11"/>
      <c r="E91" s="12"/>
    </row>
    <row r="92" spans="4:5" ht="12.75">
      <c r="D92" s="19"/>
      <c r="E92" s="16"/>
    </row>
    <row r="93" spans="4:5" ht="12.75">
      <c r="D93" s="11"/>
      <c r="E93" s="12"/>
    </row>
    <row r="94" spans="4:5" ht="12.75">
      <c r="D94" s="11"/>
      <c r="E94" s="12"/>
    </row>
    <row r="95" spans="4:5" ht="12.75">
      <c r="D95" s="11"/>
      <c r="E95" s="12"/>
    </row>
    <row r="96" spans="4:5" ht="12.75">
      <c r="D96" s="11"/>
      <c r="E96" s="12"/>
    </row>
    <row r="97" spans="1:5" ht="28.5" customHeight="1">
      <c r="A97" s="29"/>
      <c r="B97" s="29"/>
      <c r="C97" s="29"/>
      <c r="D97" s="30"/>
      <c r="E97" s="31"/>
    </row>
    <row r="98" spans="3:5" ht="12.75">
      <c r="C98" s="13"/>
      <c r="D98" s="11"/>
      <c r="E98" s="14"/>
    </row>
    <row r="99" spans="4:5" ht="12.75">
      <c r="D99" s="32"/>
      <c r="E99" s="33"/>
    </row>
    <row r="100" spans="4:5" ht="12.75">
      <c r="D100" s="11"/>
      <c r="E100" s="12"/>
    </row>
    <row r="101" spans="4:5" ht="12.75">
      <c r="D101" s="27"/>
      <c r="E101" s="28"/>
    </row>
    <row r="102" spans="4:5" ht="12.75">
      <c r="D102" s="27"/>
      <c r="E102" s="28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9"/>
      <c r="E107" s="16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19"/>
      <c r="E110" s="33"/>
    </row>
    <row r="111" spans="4:5" ht="12.75">
      <c r="D111" s="17"/>
      <c r="E111" s="28"/>
    </row>
    <row r="112" spans="4:5" ht="12.75">
      <c r="D112" s="19"/>
      <c r="E112" s="16"/>
    </row>
    <row r="113" spans="4:5" ht="12.75">
      <c r="D113" s="11"/>
      <c r="E113" s="12"/>
    </row>
    <row r="114" spans="3:5" ht="12.75">
      <c r="C114" s="13"/>
      <c r="D114" s="11"/>
      <c r="E114" s="14"/>
    </row>
    <row r="115" spans="4:5" ht="12.75">
      <c r="D115" s="17"/>
      <c r="E115" s="16"/>
    </row>
    <row r="116" spans="4:5" ht="12.75">
      <c r="D116" s="17"/>
      <c r="E116" s="28"/>
    </row>
    <row r="117" spans="3:5" ht="12.75">
      <c r="C117" s="13"/>
      <c r="D117" s="17"/>
      <c r="E117" s="34"/>
    </row>
    <row r="118" spans="3:5" ht="12.75">
      <c r="C118" s="13"/>
      <c r="D118" s="19"/>
      <c r="E118" s="20"/>
    </row>
    <row r="119" spans="4:5" ht="12.75">
      <c r="D119" s="11"/>
      <c r="E119" s="12"/>
    </row>
    <row r="120" spans="4:5" ht="12.75">
      <c r="D120" s="32"/>
      <c r="E120" s="35"/>
    </row>
    <row r="121" spans="4:5" ht="11.25" customHeight="1">
      <c r="D121" s="27"/>
      <c r="E121" s="28"/>
    </row>
    <row r="122" spans="2:5" ht="24" customHeight="1">
      <c r="B122" s="13"/>
      <c r="D122" s="27"/>
      <c r="E122" s="36"/>
    </row>
    <row r="123" spans="3:5" ht="15" customHeight="1">
      <c r="C123" s="13"/>
      <c r="D123" s="27"/>
      <c r="E123" s="36"/>
    </row>
    <row r="124" spans="4:5" ht="11.25" customHeight="1">
      <c r="D124" s="32"/>
      <c r="E124" s="33"/>
    </row>
    <row r="125" spans="4:5" ht="12.75">
      <c r="D125" s="27"/>
      <c r="E125" s="28"/>
    </row>
    <row r="126" spans="2:5" ht="13.5" customHeight="1">
      <c r="B126" s="13"/>
      <c r="D126" s="27"/>
      <c r="E126" s="37"/>
    </row>
    <row r="127" spans="3:5" ht="12.75" customHeight="1">
      <c r="C127" s="13"/>
      <c r="D127" s="27"/>
      <c r="E127" s="14"/>
    </row>
    <row r="128" spans="3:5" ht="12.75" customHeight="1">
      <c r="C128" s="13"/>
      <c r="D128" s="19"/>
      <c r="E128" s="20"/>
    </row>
    <row r="129" spans="4:5" ht="12.75">
      <c r="D129" s="11"/>
      <c r="E129" s="12"/>
    </row>
    <row r="130" spans="3:5" ht="12.75">
      <c r="C130" s="13"/>
      <c r="D130" s="11"/>
      <c r="E130" s="34"/>
    </row>
    <row r="131" spans="4:5" ht="12.75">
      <c r="D131" s="32"/>
      <c r="E131" s="33"/>
    </row>
    <row r="132" spans="4:5" ht="12.75">
      <c r="D132" s="27"/>
      <c r="E132" s="28"/>
    </row>
    <row r="133" spans="4:5" ht="12.75">
      <c r="D133" s="11"/>
      <c r="E133" s="12"/>
    </row>
    <row r="134" spans="1:5" ht="19.5" customHeight="1">
      <c r="A134" s="38"/>
      <c r="B134" s="1"/>
      <c r="C134" s="1"/>
      <c r="D134" s="1"/>
      <c r="E134" s="23"/>
    </row>
    <row r="135" spans="1:5" ht="15" customHeight="1">
      <c r="A135" s="13"/>
      <c r="D135" s="25"/>
      <c r="E135" s="23"/>
    </row>
    <row r="136" spans="1:5" ht="12.75">
      <c r="A136" s="13"/>
      <c r="B136" s="13"/>
      <c r="D136" s="25"/>
      <c r="E136" s="14"/>
    </row>
    <row r="137" spans="3:5" ht="12.75">
      <c r="C137" s="13"/>
      <c r="D137" s="11"/>
      <c r="E137" s="23"/>
    </row>
    <row r="138" spans="4:5" ht="12.75">
      <c r="D138" s="15"/>
      <c r="E138" s="16"/>
    </row>
    <row r="139" spans="2:5" ht="12.75">
      <c r="B139" s="13"/>
      <c r="D139" s="11"/>
      <c r="E139" s="14"/>
    </row>
    <row r="140" spans="3:5" ht="12.75">
      <c r="C140" s="13"/>
      <c r="D140" s="11"/>
      <c r="E140" s="14"/>
    </row>
    <row r="141" spans="4:5" ht="12.75">
      <c r="D141" s="19"/>
      <c r="E141" s="20"/>
    </row>
    <row r="142" spans="3:5" ht="22.5" customHeight="1">
      <c r="C142" s="13"/>
      <c r="D142" s="11"/>
      <c r="E142" s="21"/>
    </row>
    <row r="143" spans="4:5" ht="12.75">
      <c r="D143" s="11"/>
      <c r="E143" s="20"/>
    </row>
    <row r="144" spans="2:5" ht="12.75">
      <c r="B144" s="13"/>
      <c r="D144" s="17"/>
      <c r="E144" s="23"/>
    </row>
    <row r="145" spans="3:5" ht="12.75">
      <c r="C145" s="13"/>
      <c r="D145" s="17"/>
      <c r="E145" s="24"/>
    </row>
    <row r="146" spans="4:5" ht="12.75">
      <c r="D146" s="19"/>
      <c r="E146" s="16"/>
    </row>
    <row r="147" spans="1:5" ht="13.5" customHeight="1">
      <c r="A147" s="13"/>
      <c r="D147" s="25"/>
      <c r="E147" s="23"/>
    </row>
    <row r="148" spans="2:5" ht="13.5" customHeight="1">
      <c r="B148" s="13"/>
      <c r="D148" s="11"/>
      <c r="E148" s="23"/>
    </row>
    <row r="149" spans="3:5" ht="13.5" customHeight="1">
      <c r="C149" s="13"/>
      <c r="D149" s="11"/>
      <c r="E149" s="14"/>
    </row>
    <row r="150" spans="3:5" ht="12.75">
      <c r="C150" s="13"/>
      <c r="D150" s="19"/>
      <c r="E150" s="16"/>
    </row>
    <row r="151" spans="3:5" ht="12.75">
      <c r="C151" s="13"/>
      <c r="D151" s="11"/>
      <c r="E151" s="14"/>
    </row>
    <row r="152" spans="4:5" ht="12.75">
      <c r="D152" s="32"/>
      <c r="E152" s="33"/>
    </row>
    <row r="153" spans="3:5" ht="12.75">
      <c r="C153" s="13"/>
      <c r="D153" s="17"/>
      <c r="E153" s="34"/>
    </row>
    <row r="154" spans="3:5" ht="12.75">
      <c r="C154" s="13"/>
      <c r="D154" s="19"/>
      <c r="E154" s="20"/>
    </row>
    <row r="155" spans="4:5" ht="12.75">
      <c r="D155" s="32"/>
      <c r="E155" s="39"/>
    </row>
    <row r="156" spans="2:5" ht="12.75">
      <c r="B156" s="13"/>
      <c r="D156" s="27"/>
      <c r="E156" s="37"/>
    </row>
    <row r="157" spans="3:5" ht="12.75">
      <c r="C157" s="13"/>
      <c r="D157" s="27"/>
      <c r="E157" s="14"/>
    </row>
    <row r="158" spans="3:5" ht="12.75">
      <c r="C158" s="13"/>
      <c r="D158" s="19"/>
      <c r="E158" s="20"/>
    </row>
    <row r="159" spans="3:5" ht="12.75">
      <c r="C159" s="13"/>
      <c r="D159" s="19"/>
      <c r="E159" s="20"/>
    </row>
    <row r="160" spans="4:5" ht="12.75">
      <c r="D160" s="11"/>
      <c r="E160" s="12"/>
    </row>
    <row r="161" spans="1:5" s="40" customFormat="1" ht="18" customHeight="1">
      <c r="A161" s="199"/>
      <c r="B161" s="200"/>
      <c r="C161" s="200"/>
      <c r="D161" s="200"/>
      <c r="E161" s="200"/>
    </row>
    <row r="162" spans="1:5" ht="28.5" customHeight="1">
      <c r="A162" s="29"/>
      <c r="B162" s="29"/>
      <c r="C162" s="29"/>
      <c r="D162" s="30"/>
      <c r="E162" s="31"/>
    </row>
    <row r="164" spans="1:5" ht="15">
      <c r="A164" s="42"/>
      <c r="B164" s="13"/>
      <c r="C164" s="13"/>
      <c r="D164" s="43"/>
      <c r="E164" s="4"/>
    </row>
    <row r="165" spans="1:5" ht="12.75">
      <c r="A165" s="13"/>
      <c r="B165" s="13"/>
      <c r="C165" s="13"/>
      <c r="D165" s="43"/>
      <c r="E165" s="4"/>
    </row>
    <row r="166" spans="1:5" ht="17.25" customHeight="1">
      <c r="A166" s="13"/>
      <c r="B166" s="13"/>
      <c r="C166" s="13"/>
      <c r="D166" s="43"/>
      <c r="E166" s="4"/>
    </row>
    <row r="167" spans="1:5" ht="13.5" customHeight="1">
      <c r="A167" s="13"/>
      <c r="B167" s="13"/>
      <c r="C167" s="13"/>
      <c r="D167" s="43"/>
      <c r="E167" s="4"/>
    </row>
    <row r="168" spans="1:5" ht="12.75">
      <c r="A168" s="13"/>
      <c r="B168" s="13"/>
      <c r="C168" s="13"/>
      <c r="D168" s="43"/>
      <c r="E168" s="4"/>
    </row>
    <row r="169" spans="1:3" ht="12.75">
      <c r="A169" s="13"/>
      <c r="B169" s="13"/>
      <c r="C169" s="13"/>
    </row>
    <row r="170" spans="1:5" ht="12.75">
      <c r="A170" s="13"/>
      <c r="B170" s="13"/>
      <c r="C170" s="13"/>
      <c r="D170" s="43"/>
      <c r="E170" s="4"/>
    </row>
    <row r="171" spans="1:5" ht="12.75">
      <c r="A171" s="13"/>
      <c r="B171" s="13"/>
      <c r="C171" s="13"/>
      <c r="D171" s="43"/>
      <c r="E171" s="44"/>
    </row>
    <row r="172" spans="1:5" ht="12.75">
      <c r="A172" s="13"/>
      <c r="B172" s="13"/>
      <c r="C172" s="13"/>
      <c r="D172" s="43"/>
      <c r="E172" s="4"/>
    </row>
    <row r="173" spans="1:5" ht="22.5" customHeight="1">
      <c r="A173" s="13"/>
      <c r="B173" s="13"/>
      <c r="C173" s="13"/>
      <c r="D173" s="43"/>
      <c r="E173" s="21"/>
    </row>
    <row r="174" spans="4:5" ht="22.5" customHeight="1">
      <c r="D174" s="19"/>
      <c r="E174" s="22"/>
    </row>
  </sheetData>
  <sheetProtection/>
  <mergeCells count="17">
    <mergeCell ref="A161:E161"/>
    <mergeCell ref="B6:H6"/>
    <mergeCell ref="B50:H50"/>
    <mergeCell ref="F52:H52"/>
    <mergeCell ref="F54:H54"/>
    <mergeCell ref="F22:H22"/>
    <mergeCell ref="F24:H24"/>
    <mergeCell ref="A22:C22"/>
    <mergeCell ref="B52:C52"/>
    <mergeCell ref="B54:C54"/>
    <mergeCell ref="A1:H1"/>
    <mergeCell ref="B20:H20"/>
    <mergeCell ref="B28:H28"/>
    <mergeCell ref="B37:H37"/>
    <mergeCell ref="B39:H39"/>
    <mergeCell ref="A24:C24"/>
    <mergeCell ref="A3:B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6" max="7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">
      <c r="B2" s="203" t="s">
        <v>81</v>
      </c>
      <c r="C2" s="203"/>
    </row>
    <row r="3" spans="2:3" ht="12">
      <c r="B3" s="203"/>
      <c r="C3" s="203"/>
    </row>
    <row r="4" spans="2:3" ht="12">
      <c r="B4" s="203"/>
      <c r="C4" s="203"/>
    </row>
    <row r="5" spans="2:3" ht="39" customHeight="1">
      <c r="B5" s="204" t="s">
        <v>107</v>
      </c>
      <c r="C5" s="204"/>
    </row>
    <row r="6" spans="1:12" s="114" customFormat="1" ht="17.25">
      <c r="A6" s="112"/>
      <c r="B6" s="205" t="s">
        <v>18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14" customFormat="1" ht="17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72">
      <c r="A9" s="116" t="s">
        <v>53</v>
      </c>
      <c r="B9" s="117" t="s">
        <v>19</v>
      </c>
      <c r="C9" s="117" t="s">
        <v>20</v>
      </c>
      <c r="D9" s="118" t="s">
        <v>99</v>
      </c>
      <c r="E9" s="117" t="s">
        <v>10</v>
      </c>
      <c r="F9" s="117" t="s">
        <v>77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81</v>
      </c>
      <c r="D12" s="124">
        <f>SUM(E12:L12)</f>
        <v>18961591</v>
      </c>
      <c r="E12" s="124">
        <f>SUM(E29,E13)</f>
        <v>0</v>
      </c>
      <c r="F12" s="124">
        <f aca="true" t="shared" si="0" ref="F12:L12">SUM(F29,F13)</f>
        <v>6654596</v>
      </c>
      <c r="G12" s="124">
        <f t="shared" si="0"/>
        <v>114048</v>
      </c>
      <c r="H12" s="124">
        <f t="shared" si="0"/>
        <v>12091789</v>
      </c>
      <c r="I12" s="124">
        <f t="shared" si="0"/>
        <v>101158</v>
      </c>
      <c r="J12" s="124">
        <f t="shared" si="0"/>
        <v>0</v>
      </c>
      <c r="K12" s="124">
        <f t="shared" si="0"/>
        <v>0</v>
      </c>
      <c r="L12" s="124">
        <f t="shared" si="0"/>
        <v>0</v>
      </c>
    </row>
    <row r="13" spans="1:12" s="114" customFormat="1" ht="66">
      <c r="A13" s="127"/>
      <c r="B13" s="128" t="s">
        <v>91</v>
      </c>
      <c r="C13" s="129" t="s">
        <v>45</v>
      </c>
      <c r="D13" s="124">
        <f aca="true" t="shared" si="1" ref="D13:D36">SUM(E13:L13)</f>
        <v>6654596</v>
      </c>
      <c r="E13" s="124">
        <f>SUM(E14)</f>
        <v>0</v>
      </c>
      <c r="F13" s="124">
        <f aca="true" t="shared" si="2" ref="F13:L13">SUM(F14)</f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2.5">
      <c r="A14" s="127" t="s">
        <v>46</v>
      </c>
      <c r="B14" s="128" t="s">
        <v>92</v>
      </c>
      <c r="C14" s="129" t="s">
        <v>47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42">
        <v>3</v>
      </c>
      <c r="C15" s="143" t="s">
        <v>43</v>
      </c>
      <c r="D15" s="124">
        <f t="shared" si="1"/>
        <v>5976375</v>
      </c>
      <c r="E15" s="124">
        <f aca="true" t="shared" si="4" ref="E15:L15">E16+E19</f>
        <v>0</v>
      </c>
      <c r="F15" s="124">
        <f t="shared" si="4"/>
        <v>5976375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42" t="s">
        <v>58</v>
      </c>
      <c r="C16" s="144" t="s">
        <v>22</v>
      </c>
      <c r="D16" s="124">
        <f t="shared" si="1"/>
        <v>5254308</v>
      </c>
      <c r="E16" s="124">
        <f aca="true" t="shared" si="5" ref="E16:L16">SUM(E17,E18)</f>
        <v>0</v>
      </c>
      <c r="F16" s="124">
        <f t="shared" si="5"/>
        <v>5254308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42" t="s">
        <v>59</v>
      </c>
      <c r="C17" s="144" t="s">
        <v>23</v>
      </c>
      <c r="D17" s="124"/>
      <c r="E17" s="146"/>
      <c r="F17" s="146">
        <v>4914630</v>
      </c>
      <c r="G17" s="146"/>
      <c r="H17" s="146"/>
      <c r="I17" s="146"/>
      <c r="J17" s="146"/>
      <c r="K17" s="146"/>
      <c r="L17" s="146"/>
    </row>
    <row r="18" spans="1:12" s="147" customFormat="1" ht="12.75">
      <c r="A18" s="145"/>
      <c r="B18" s="142" t="s">
        <v>61</v>
      </c>
      <c r="C18" s="144" t="s">
        <v>25</v>
      </c>
      <c r="D18" s="124"/>
      <c r="E18" s="146"/>
      <c r="F18" s="146">
        <v>339678</v>
      </c>
      <c r="G18" s="146"/>
      <c r="H18" s="146"/>
      <c r="I18" s="146"/>
      <c r="J18" s="146"/>
      <c r="K18" s="146"/>
      <c r="L18" s="146"/>
    </row>
    <row r="19" spans="1:12" s="114" customFormat="1" ht="12.75">
      <c r="A19" s="130"/>
      <c r="B19" s="142" t="s">
        <v>62</v>
      </c>
      <c r="C19" s="144" t="s">
        <v>26</v>
      </c>
      <c r="D19" s="124">
        <f t="shared" si="1"/>
        <v>722067</v>
      </c>
      <c r="E19" s="124">
        <f aca="true" t="shared" si="6" ref="E19:L19">E20+E21+E22</f>
        <v>0</v>
      </c>
      <c r="F19" s="124">
        <f t="shared" si="6"/>
        <v>722067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42" t="s">
        <v>64</v>
      </c>
      <c r="C20" s="144" t="s">
        <v>28</v>
      </c>
      <c r="D20" s="124"/>
      <c r="E20" s="146"/>
      <c r="F20" s="146">
        <v>500000</v>
      </c>
      <c r="G20" s="146"/>
      <c r="H20" s="146"/>
      <c r="I20" s="146"/>
      <c r="J20" s="146"/>
      <c r="K20" s="146"/>
      <c r="L20" s="146"/>
    </row>
    <row r="21" spans="1:12" s="147" customFormat="1" ht="12.75">
      <c r="A21" s="145"/>
      <c r="B21" s="142" t="s">
        <v>65</v>
      </c>
      <c r="C21" s="144" t="s">
        <v>29</v>
      </c>
      <c r="D21" s="124"/>
      <c r="E21" s="146"/>
      <c r="F21" s="146">
        <v>185875</v>
      </c>
      <c r="G21" s="146"/>
      <c r="H21" s="146"/>
      <c r="I21" s="146"/>
      <c r="J21" s="146"/>
      <c r="K21" s="146"/>
      <c r="L21" s="146"/>
    </row>
    <row r="22" spans="1:12" s="147" customFormat="1" ht="26.25">
      <c r="A22" s="145"/>
      <c r="B22" s="142">
        <v>329</v>
      </c>
      <c r="C22" s="144" t="s">
        <v>48</v>
      </c>
      <c r="D22" s="124"/>
      <c r="E22" s="146"/>
      <c r="F22" s="146">
        <v>36192</v>
      </c>
      <c r="G22" s="146"/>
      <c r="H22" s="146"/>
      <c r="I22" s="146"/>
      <c r="J22" s="146"/>
      <c r="K22" s="146"/>
      <c r="L22" s="146"/>
    </row>
    <row r="23" spans="1:12" s="114" customFormat="1" ht="26.25">
      <c r="A23" s="130"/>
      <c r="B23" s="142">
        <v>4</v>
      </c>
      <c r="C23" s="144" t="s">
        <v>30</v>
      </c>
      <c r="D23" s="124">
        <f t="shared" si="1"/>
        <v>678221</v>
      </c>
      <c r="E23" s="124">
        <f aca="true" t="shared" si="7" ref="E23:L23">E24+E27</f>
        <v>0</v>
      </c>
      <c r="F23" s="124">
        <f t="shared" si="7"/>
        <v>678221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6.25">
      <c r="A24" s="130"/>
      <c r="B24" s="142" t="s">
        <v>71</v>
      </c>
      <c r="C24" s="144" t="s">
        <v>49</v>
      </c>
      <c r="D24" s="124">
        <f t="shared" si="1"/>
        <v>197526</v>
      </c>
      <c r="E24" s="124">
        <f aca="true" t="shared" si="8" ref="E24:L24">E25+E26</f>
        <v>0</v>
      </c>
      <c r="F24" s="124">
        <f t="shared" si="8"/>
        <v>197526</v>
      </c>
      <c r="G24" s="124">
        <f t="shared" si="8"/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42" t="s">
        <v>72</v>
      </c>
      <c r="C25" s="144" t="s">
        <v>73</v>
      </c>
      <c r="D25" s="124"/>
      <c r="E25" s="146"/>
      <c r="F25" s="146"/>
      <c r="G25" s="146"/>
      <c r="H25" s="146"/>
      <c r="I25" s="146"/>
      <c r="J25" s="146"/>
      <c r="K25" s="146"/>
      <c r="L25" s="146"/>
    </row>
    <row r="26" spans="1:12" s="147" customFormat="1" ht="12.75">
      <c r="A26" s="145"/>
      <c r="B26" s="142" t="s">
        <v>74</v>
      </c>
      <c r="C26" s="144" t="s">
        <v>50</v>
      </c>
      <c r="D26" s="124"/>
      <c r="E26" s="146"/>
      <c r="F26" s="146">
        <v>197526</v>
      </c>
      <c r="G26" s="146"/>
      <c r="H26" s="146"/>
      <c r="I26" s="146"/>
      <c r="J26" s="146"/>
      <c r="K26" s="146"/>
      <c r="L26" s="146"/>
    </row>
    <row r="27" spans="1:12" s="114" customFormat="1" ht="26.25">
      <c r="A27" s="130"/>
      <c r="B27" s="142" t="s">
        <v>75</v>
      </c>
      <c r="C27" s="143" t="s">
        <v>51</v>
      </c>
      <c r="D27" s="124">
        <f t="shared" si="1"/>
        <v>480695</v>
      </c>
      <c r="E27" s="124">
        <f>E28</f>
        <v>0</v>
      </c>
      <c r="F27" s="124">
        <f aca="true" t="shared" si="9" ref="F27:L27">F28</f>
        <v>480695</v>
      </c>
      <c r="G27" s="124">
        <f t="shared" si="9"/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6.25">
      <c r="A28" s="145"/>
      <c r="B28" s="142" t="s">
        <v>76</v>
      </c>
      <c r="C28" s="103" t="s">
        <v>52</v>
      </c>
      <c r="D28" s="124"/>
      <c r="E28" s="146"/>
      <c r="F28" s="146">
        <v>480695</v>
      </c>
      <c r="G28" s="146"/>
      <c r="H28" s="146"/>
      <c r="I28" s="146"/>
      <c r="J28" s="146"/>
      <c r="K28" s="146"/>
      <c r="L28" s="146"/>
    </row>
    <row r="29" spans="1:12" s="112" customFormat="1" ht="39">
      <c r="A29" s="127"/>
      <c r="B29" s="128" t="s">
        <v>78</v>
      </c>
      <c r="C29" s="129" t="s">
        <v>79</v>
      </c>
      <c r="D29" s="124">
        <f t="shared" si="1"/>
        <v>12306995</v>
      </c>
      <c r="E29" s="124">
        <f>E30</f>
        <v>0</v>
      </c>
      <c r="F29" s="124">
        <f aca="true" t="shared" si="10" ref="F29:L29">F30</f>
        <v>0</v>
      </c>
      <c r="G29" s="124">
        <f t="shared" si="10"/>
        <v>114048</v>
      </c>
      <c r="H29" s="124">
        <f t="shared" si="10"/>
        <v>12091789</v>
      </c>
      <c r="I29" s="124">
        <f t="shared" si="10"/>
        <v>101158</v>
      </c>
      <c r="J29" s="124">
        <f t="shared" si="10"/>
        <v>0</v>
      </c>
      <c r="K29" s="124">
        <f t="shared" si="10"/>
        <v>0</v>
      </c>
      <c r="L29" s="124">
        <f t="shared" si="10"/>
        <v>0</v>
      </c>
    </row>
    <row r="30" spans="1:12" s="112" customFormat="1" ht="39">
      <c r="A30" s="127" t="s">
        <v>46</v>
      </c>
      <c r="B30" s="128" t="s">
        <v>80</v>
      </c>
      <c r="C30" s="129" t="s">
        <v>79</v>
      </c>
      <c r="D30" s="124">
        <f t="shared" si="1"/>
        <v>12306995</v>
      </c>
      <c r="E30" s="124">
        <f>SUM(E31,E45)</f>
        <v>0</v>
      </c>
      <c r="F30" s="124">
        <f aca="true" t="shared" si="11" ref="F30:L30">SUM(F31,F45)</f>
        <v>0</v>
      </c>
      <c r="G30" s="124">
        <f t="shared" si="11"/>
        <v>114048</v>
      </c>
      <c r="H30" s="124">
        <f t="shared" si="11"/>
        <v>12091789</v>
      </c>
      <c r="I30" s="124">
        <f t="shared" si="11"/>
        <v>101158</v>
      </c>
      <c r="J30" s="124">
        <f t="shared" si="11"/>
        <v>0</v>
      </c>
      <c r="K30" s="124">
        <f t="shared" si="11"/>
        <v>0</v>
      </c>
      <c r="L30" s="124">
        <f t="shared" si="11"/>
        <v>0</v>
      </c>
    </row>
    <row r="31" spans="1:12" s="131" customFormat="1" ht="12.75">
      <c r="A31" s="130"/>
      <c r="B31" s="142">
        <v>3</v>
      </c>
      <c r="C31" s="143" t="s">
        <v>43</v>
      </c>
      <c r="D31" s="124">
        <f t="shared" si="1"/>
        <v>12018456</v>
      </c>
      <c r="E31" s="124">
        <f aca="true" t="shared" si="12" ref="E31:L31">E32+E36+E41+E43</f>
        <v>0</v>
      </c>
      <c r="F31" s="124">
        <f t="shared" si="12"/>
        <v>0</v>
      </c>
      <c r="G31" s="124">
        <f t="shared" si="12"/>
        <v>114048</v>
      </c>
      <c r="H31" s="124">
        <f t="shared" si="12"/>
        <v>11904408</v>
      </c>
      <c r="I31" s="124">
        <f t="shared" si="12"/>
        <v>0</v>
      </c>
      <c r="J31" s="124">
        <f t="shared" si="12"/>
        <v>0</v>
      </c>
      <c r="K31" s="124">
        <f t="shared" si="12"/>
        <v>0</v>
      </c>
      <c r="L31" s="124">
        <f t="shared" si="12"/>
        <v>0</v>
      </c>
    </row>
    <row r="32" spans="1:12" s="131" customFormat="1" ht="12.75">
      <c r="A32" s="130"/>
      <c r="B32" s="142" t="s">
        <v>58</v>
      </c>
      <c r="C32" s="144" t="s">
        <v>22</v>
      </c>
      <c r="D32" s="124">
        <f t="shared" si="1"/>
        <v>4973422</v>
      </c>
      <c r="E32" s="124">
        <f aca="true" t="shared" si="13" ref="E32:L32">E33+E34+E35</f>
        <v>0</v>
      </c>
      <c r="F32" s="124">
        <f t="shared" si="13"/>
        <v>0</v>
      </c>
      <c r="G32" s="124">
        <f t="shared" si="13"/>
        <v>20000</v>
      </c>
      <c r="H32" s="124">
        <f t="shared" si="13"/>
        <v>4953422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42" t="s">
        <v>59</v>
      </c>
      <c r="C33" s="144" t="s">
        <v>23</v>
      </c>
      <c r="D33" s="124"/>
      <c r="E33" s="146"/>
      <c r="F33" s="146"/>
      <c r="G33" s="146">
        <v>20000</v>
      </c>
      <c r="H33" s="146">
        <v>3454520</v>
      </c>
      <c r="I33" s="146"/>
      <c r="J33" s="146"/>
      <c r="K33" s="146"/>
      <c r="L33" s="146"/>
    </row>
    <row r="34" spans="1:12" s="148" customFormat="1" ht="12.75">
      <c r="A34" s="145"/>
      <c r="B34" s="142" t="s">
        <v>60</v>
      </c>
      <c r="C34" s="144" t="s">
        <v>24</v>
      </c>
      <c r="D34" s="124"/>
      <c r="E34" s="146"/>
      <c r="F34" s="146"/>
      <c r="G34" s="146"/>
      <c r="H34" s="146">
        <v>458000</v>
      </c>
      <c r="I34" s="146"/>
      <c r="J34" s="146"/>
      <c r="K34" s="146"/>
      <c r="L34" s="146"/>
    </row>
    <row r="35" spans="1:12" s="148" customFormat="1" ht="12.75">
      <c r="A35" s="145"/>
      <c r="B35" s="142" t="s">
        <v>61</v>
      </c>
      <c r="C35" s="144" t="s">
        <v>25</v>
      </c>
      <c r="D35" s="124"/>
      <c r="E35" s="146"/>
      <c r="F35" s="146"/>
      <c r="G35" s="146"/>
      <c r="H35" s="146">
        <v>1040902</v>
      </c>
      <c r="I35" s="146"/>
      <c r="J35" s="146"/>
      <c r="K35" s="146"/>
      <c r="L35" s="146"/>
    </row>
    <row r="36" spans="1:12" s="131" customFormat="1" ht="12.75">
      <c r="A36" s="130"/>
      <c r="B36" s="142" t="s">
        <v>62</v>
      </c>
      <c r="C36" s="144" t="s">
        <v>26</v>
      </c>
      <c r="D36" s="124">
        <f t="shared" si="1"/>
        <v>6982034</v>
      </c>
      <c r="E36" s="124">
        <f aca="true" t="shared" si="14" ref="E36:L36">E37+E38+E39+E40</f>
        <v>0</v>
      </c>
      <c r="F36" s="124">
        <f t="shared" si="14"/>
        <v>0</v>
      </c>
      <c r="G36" s="124">
        <f t="shared" si="14"/>
        <v>94048</v>
      </c>
      <c r="H36" s="124">
        <f t="shared" si="14"/>
        <v>6887986</v>
      </c>
      <c r="I36" s="124">
        <f t="shared" si="14"/>
        <v>0</v>
      </c>
      <c r="J36" s="124">
        <f t="shared" si="14"/>
        <v>0</v>
      </c>
      <c r="K36" s="124">
        <f t="shared" si="14"/>
        <v>0</v>
      </c>
      <c r="L36" s="124">
        <f t="shared" si="14"/>
        <v>0</v>
      </c>
    </row>
    <row r="37" spans="1:12" s="148" customFormat="1" ht="12.75">
      <c r="A37" s="145"/>
      <c r="B37" s="142" t="s">
        <v>63</v>
      </c>
      <c r="C37" s="144" t="s">
        <v>27</v>
      </c>
      <c r="D37" s="124"/>
      <c r="E37" s="146"/>
      <c r="F37" s="146"/>
      <c r="G37" s="146"/>
      <c r="H37" s="146">
        <v>337000</v>
      </c>
      <c r="I37" s="146"/>
      <c r="J37" s="146"/>
      <c r="K37" s="146"/>
      <c r="L37" s="146"/>
    </row>
    <row r="38" spans="1:12" s="148" customFormat="1" ht="12.75">
      <c r="A38" s="145"/>
      <c r="B38" s="142" t="s">
        <v>64</v>
      </c>
      <c r="C38" s="144" t="s">
        <v>28</v>
      </c>
      <c r="D38" s="124"/>
      <c r="E38" s="146"/>
      <c r="F38" s="146"/>
      <c r="G38" s="146">
        <v>37440</v>
      </c>
      <c r="H38" s="146">
        <v>5177968</v>
      </c>
      <c r="I38" s="146"/>
      <c r="J38" s="146"/>
      <c r="K38" s="146"/>
      <c r="L38" s="146"/>
    </row>
    <row r="39" spans="1:12" s="148" customFormat="1" ht="12.75">
      <c r="A39" s="145"/>
      <c r="B39" s="142" t="s">
        <v>65</v>
      </c>
      <c r="C39" s="144" t="s">
        <v>29</v>
      </c>
      <c r="D39" s="124"/>
      <c r="E39" s="146"/>
      <c r="F39" s="146"/>
      <c r="G39" s="146">
        <v>56608</v>
      </c>
      <c r="H39" s="146">
        <v>1263052</v>
      </c>
      <c r="I39" s="146"/>
      <c r="J39" s="146"/>
      <c r="K39" s="146"/>
      <c r="L39" s="146"/>
    </row>
    <row r="40" spans="1:12" s="148" customFormat="1" ht="26.25">
      <c r="A40" s="145"/>
      <c r="B40" s="142" t="s">
        <v>66</v>
      </c>
      <c r="C40" s="144" t="s">
        <v>48</v>
      </c>
      <c r="D40" s="124"/>
      <c r="E40" s="146"/>
      <c r="F40" s="146"/>
      <c r="G40" s="146"/>
      <c r="H40" s="146">
        <v>109966</v>
      </c>
      <c r="I40" s="146"/>
      <c r="J40" s="146"/>
      <c r="K40" s="146"/>
      <c r="L40" s="146"/>
    </row>
    <row r="41" spans="1:12" s="131" customFormat="1" ht="12.75">
      <c r="A41" s="130"/>
      <c r="B41" s="142" t="s">
        <v>67</v>
      </c>
      <c r="C41" s="144" t="s">
        <v>54</v>
      </c>
      <c r="D41" s="124">
        <f>SUM(E41:L41)</f>
        <v>48000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f t="shared" si="15"/>
        <v>48000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42" t="s">
        <v>68</v>
      </c>
      <c r="C42" s="144" t="s">
        <v>55</v>
      </c>
      <c r="D42" s="124"/>
      <c r="E42" s="146"/>
      <c r="F42" s="146"/>
      <c r="G42" s="146"/>
      <c r="H42" s="146">
        <v>48000</v>
      </c>
      <c r="I42" s="146"/>
      <c r="J42" s="146"/>
      <c r="K42" s="146"/>
      <c r="L42" s="146"/>
    </row>
    <row r="43" spans="1:12" s="131" customFormat="1" ht="26.25">
      <c r="A43" s="130"/>
      <c r="B43" s="142" t="s">
        <v>69</v>
      </c>
      <c r="C43" s="144" t="s">
        <v>56</v>
      </c>
      <c r="D43" s="124">
        <f>SUM(E43:L43)</f>
        <v>15000</v>
      </c>
      <c r="E43" s="124">
        <f>SUM(E44)</f>
        <v>0</v>
      </c>
      <c r="F43" s="124">
        <f aca="true" t="shared" si="16" ref="F43:L43">SUM(F44)</f>
        <v>0</v>
      </c>
      <c r="G43" s="124">
        <f t="shared" si="16"/>
        <v>0</v>
      </c>
      <c r="H43" s="124">
        <f t="shared" si="16"/>
        <v>15000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</row>
    <row r="44" spans="1:12" s="148" customFormat="1" ht="26.25">
      <c r="A44" s="145"/>
      <c r="B44" s="142" t="s">
        <v>70</v>
      </c>
      <c r="C44" s="144" t="s">
        <v>57</v>
      </c>
      <c r="D44" s="124">
        <f>SUM(E44:L44)</f>
        <v>15000</v>
      </c>
      <c r="E44" s="146"/>
      <c r="F44" s="146"/>
      <c r="G44" s="146"/>
      <c r="H44" s="146">
        <v>15000</v>
      </c>
      <c r="I44" s="146"/>
      <c r="J44" s="146"/>
      <c r="K44" s="146"/>
      <c r="L44" s="146"/>
    </row>
    <row r="45" spans="1:12" s="114" customFormat="1" ht="26.25">
      <c r="A45" s="154"/>
      <c r="B45" s="163">
        <v>4</v>
      </c>
      <c r="C45" s="144" t="s">
        <v>30</v>
      </c>
      <c r="D45" s="124">
        <f>SUM(E45:L45)</f>
        <v>288539</v>
      </c>
      <c r="E45" s="156">
        <f>SUM(E46)</f>
        <v>0</v>
      </c>
      <c r="F45" s="156">
        <f aca="true" t="shared" si="17" ref="F45:L46">SUM(F46)</f>
        <v>0</v>
      </c>
      <c r="G45" s="156">
        <f t="shared" si="17"/>
        <v>0</v>
      </c>
      <c r="H45" s="124">
        <f t="shared" si="17"/>
        <v>187381</v>
      </c>
      <c r="I45" s="124">
        <f t="shared" si="17"/>
        <v>101158</v>
      </c>
      <c r="J45" s="156">
        <f t="shared" si="17"/>
        <v>0</v>
      </c>
      <c r="K45" s="156">
        <f t="shared" si="17"/>
        <v>0</v>
      </c>
      <c r="L45" s="156">
        <f t="shared" si="17"/>
        <v>0</v>
      </c>
    </row>
    <row r="46" spans="1:12" s="114" customFormat="1" ht="26.25">
      <c r="A46" s="154"/>
      <c r="B46" s="163">
        <v>42</v>
      </c>
      <c r="C46" s="144" t="s">
        <v>49</v>
      </c>
      <c r="D46" s="124">
        <f>SUM(E46:L46)</f>
        <v>288539</v>
      </c>
      <c r="E46" s="156">
        <f>SUM(E47)</f>
        <v>0</v>
      </c>
      <c r="F46" s="156">
        <f t="shared" si="17"/>
        <v>0</v>
      </c>
      <c r="G46" s="156">
        <f t="shared" si="17"/>
        <v>0</v>
      </c>
      <c r="H46" s="124">
        <f t="shared" si="17"/>
        <v>187381</v>
      </c>
      <c r="I46" s="124">
        <f t="shared" si="17"/>
        <v>101158</v>
      </c>
      <c r="J46" s="156">
        <f t="shared" si="17"/>
        <v>0</v>
      </c>
      <c r="K46" s="156">
        <f t="shared" si="17"/>
        <v>0</v>
      </c>
      <c r="L46" s="156">
        <f t="shared" si="17"/>
        <v>0</v>
      </c>
    </row>
    <row r="47" spans="1:12" s="114" customFormat="1" ht="12.75">
      <c r="A47" s="125"/>
      <c r="B47" s="164">
        <v>422</v>
      </c>
      <c r="C47" s="144" t="s">
        <v>50</v>
      </c>
      <c r="D47" s="124">
        <f>SUM(E47:L47)</f>
        <v>288539</v>
      </c>
      <c r="E47" s="155"/>
      <c r="F47" s="155"/>
      <c r="G47" s="155"/>
      <c r="H47" s="162">
        <v>187381</v>
      </c>
      <c r="I47" s="162">
        <v>101158</v>
      </c>
      <c r="J47" s="155"/>
      <c r="K47" s="155"/>
      <c r="L47" s="155"/>
    </row>
    <row r="48" spans="1:12" s="114" customFormat="1" ht="12.75">
      <c r="A48" s="132"/>
      <c r="B48" s="115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1:2" s="114" customFormat="1" ht="12.75">
      <c r="A49" s="132"/>
      <c r="B49" s="115"/>
    </row>
    <row r="50" spans="2:11" ht="12">
      <c r="B50" s="134"/>
      <c r="C50" s="134"/>
      <c r="D50" s="134"/>
      <c r="H50" s="134"/>
      <c r="I50" s="134"/>
      <c r="J50" s="134"/>
      <c r="K50" s="134"/>
    </row>
    <row r="52" spans="3:11" ht="12">
      <c r="C52" s="135" t="s">
        <v>85</v>
      </c>
      <c r="H52" s="206" t="s">
        <v>103</v>
      </c>
      <c r="I52" s="207"/>
      <c r="J52" s="207"/>
      <c r="K52" s="207"/>
    </row>
  </sheetData>
  <sheetProtection/>
  <mergeCells count="4">
    <mergeCell ref="B2:C4"/>
    <mergeCell ref="B5:C5"/>
    <mergeCell ref="B6:L6"/>
    <mergeCell ref="H52:K52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">
      <c r="B2" s="203" t="s">
        <v>81</v>
      </c>
      <c r="C2" s="203"/>
    </row>
    <row r="3" spans="2:3" ht="12">
      <c r="B3" s="203"/>
      <c r="C3" s="203"/>
    </row>
    <row r="4" spans="2:3" ht="12">
      <c r="B4" s="203"/>
      <c r="C4" s="203"/>
    </row>
    <row r="5" spans="2:3" ht="39" customHeight="1">
      <c r="B5" s="204"/>
      <c r="C5" s="204"/>
    </row>
    <row r="6" spans="1:12" s="114" customFormat="1" ht="17.25">
      <c r="A6" s="112"/>
      <c r="B6" s="205" t="s">
        <v>18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14" customFormat="1" ht="17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72">
      <c r="A9" s="116" t="s">
        <v>53</v>
      </c>
      <c r="B9" s="117" t="s">
        <v>19</v>
      </c>
      <c r="C9" s="117" t="s">
        <v>20</v>
      </c>
      <c r="D9" s="118" t="s">
        <v>100</v>
      </c>
      <c r="E9" s="117" t="s">
        <v>10</v>
      </c>
      <c r="F9" s="117" t="s">
        <v>77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81</v>
      </c>
      <c r="D12" s="124">
        <f>SUM(E12:L12)</f>
        <v>17382644</v>
      </c>
      <c r="E12" s="153">
        <f>SUM(E29,E13)</f>
        <v>0</v>
      </c>
      <c r="F12" s="124">
        <f aca="true" t="shared" si="0" ref="F12:L12">SUM(F29,F13)</f>
        <v>6654596</v>
      </c>
      <c r="G12" s="124">
        <f t="shared" si="0"/>
        <v>24048</v>
      </c>
      <c r="H12" s="124">
        <f t="shared" si="0"/>
        <v>10704000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</row>
    <row r="13" spans="1:12" s="114" customFormat="1" ht="66">
      <c r="A13" s="127"/>
      <c r="B13" s="128" t="s">
        <v>91</v>
      </c>
      <c r="C13" s="129" t="s">
        <v>45</v>
      </c>
      <c r="D13" s="124">
        <f aca="true" t="shared" si="1" ref="D13:D40">SUM(E13:L13)</f>
        <v>6654596</v>
      </c>
      <c r="E13" s="124">
        <f aca="true" t="shared" si="2" ref="E13:L13">SUM(E14)</f>
        <v>0</v>
      </c>
      <c r="F13" s="124">
        <f t="shared" si="2"/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2.5">
      <c r="A14" s="127" t="s">
        <v>46</v>
      </c>
      <c r="B14" s="128" t="s">
        <v>92</v>
      </c>
      <c r="C14" s="129" t="s">
        <v>47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02">
        <v>3</v>
      </c>
      <c r="C15" s="143" t="s">
        <v>43</v>
      </c>
      <c r="D15" s="124">
        <f t="shared" si="1"/>
        <v>5824570</v>
      </c>
      <c r="E15" s="124">
        <f aca="true" t="shared" si="4" ref="E15:L15">E16+E19</f>
        <v>0</v>
      </c>
      <c r="F15" s="124">
        <f t="shared" si="4"/>
        <v>5824570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02" t="s">
        <v>58</v>
      </c>
      <c r="C16" s="144" t="s">
        <v>22</v>
      </c>
      <c r="D16" s="124">
        <f t="shared" si="1"/>
        <v>5088378</v>
      </c>
      <c r="E16" s="124">
        <f aca="true" t="shared" si="5" ref="E16:L16">SUM(E17,E18)</f>
        <v>0</v>
      </c>
      <c r="F16" s="124">
        <v>5088378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52" t="s">
        <v>59</v>
      </c>
      <c r="C17" s="144" t="s">
        <v>23</v>
      </c>
      <c r="D17" s="124">
        <f t="shared" si="1"/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s="147" customFormat="1" ht="12.75">
      <c r="A18" s="145"/>
      <c r="B18" s="152" t="s">
        <v>61</v>
      </c>
      <c r="C18" s="144" t="s">
        <v>25</v>
      </c>
      <c r="D18" s="124">
        <f t="shared" si="1"/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s="114" customFormat="1" ht="12.75">
      <c r="A19" s="130"/>
      <c r="B19" s="102" t="s">
        <v>62</v>
      </c>
      <c r="C19" s="144" t="s">
        <v>26</v>
      </c>
      <c r="D19" s="124">
        <f t="shared" si="1"/>
        <v>736192</v>
      </c>
      <c r="E19" s="124">
        <f aca="true" t="shared" si="6" ref="E19:L19">E20+E21+E22</f>
        <v>0</v>
      </c>
      <c r="F19" s="124">
        <v>736192</v>
      </c>
      <c r="G19" s="124">
        <f t="shared" si="6"/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52" t="s">
        <v>64</v>
      </c>
      <c r="C20" s="144" t="s">
        <v>28</v>
      </c>
      <c r="D20" s="124">
        <f t="shared" si="1"/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s="147" customFormat="1" ht="12.75">
      <c r="A21" s="145"/>
      <c r="B21" s="152" t="s">
        <v>65</v>
      </c>
      <c r="C21" s="144" t="s">
        <v>29</v>
      </c>
      <c r="D21" s="124">
        <f t="shared" si="1"/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s="147" customFormat="1" ht="26.25">
      <c r="A22" s="145"/>
      <c r="B22" s="152">
        <v>329</v>
      </c>
      <c r="C22" s="144" t="s">
        <v>48</v>
      </c>
      <c r="D22" s="124">
        <f t="shared" si="1"/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  <row r="23" spans="1:12" s="114" customFormat="1" ht="26.25">
      <c r="A23" s="130"/>
      <c r="B23" s="102">
        <v>4</v>
      </c>
      <c r="C23" s="144" t="s">
        <v>30</v>
      </c>
      <c r="D23" s="124">
        <f t="shared" si="1"/>
        <v>830026</v>
      </c>
      <c r="E23" s="124">
        <f aca="true" t="shared" si="7" ref="E23:L23">E24+E27</f>
        <v>0</v>
      </c>
      <c r="F23" s="124">
        <f t="shared" si="7"/>
        <v>830026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6.25">
      <c r="A24" s="130"/>
      <c r="B24" s="102" t="s">
        <v>71</v>
      </c>
      <c r="C24" s="144" t="s">
        <v>49</v>
      </c>
      <c r="D24" s="124">
        <f t="shared" si="1"/>
        <v>211276</v>
      </c>
      <c r="E24" s="124">
        <f aca="true" t="shared" si="8" ref="E24:L24">E25+E26</f>
        <v>0</v>
      </c>
      <c r="F24" s="124">
        <v>211276</v>
      </c>
      <c r="G24" s="124">
        <f t="shared" si="8"/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52" t="s">
        <v>72</v>
      </c>
      <c r="C25" s="144" t="s">
        <v>73</v>
      </c>
      <c r="D25" s="124">
        <f t="shared" si="1"/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</row>
    <row r="26" spans="1:12" s="147" customFormat="1" ht="12.75">
      <c r="A26" s="145"/>
      <c r="B26" s="152" t="s">
        <v>74</v>
      </c>
      <c r="C26" s="144" t="s">
        <v>50</v>
      </c>
      <c r="D26" s="124">
        <f t="shared" si="1"/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</row>
    <row r="27" spans="1:12" s="114" customFormat="1" ht="26.25">
      <c r="A27" s="130"/>
      <c r="B27" s="102" t="s">
        <v>75</v>
      </c>
      <c r="C27" s="143" t="s">
        <v>51</v>
      </c>
      <c r="D27" s="124">
        <f t="shared" si="1"/>
        <v>618750</v>
      </c>
      <c r="E27" s="124">
        <f>E28</f>
        <v>0</v>
      </c>
      <c r="F27" s="124">
        <v>618750</v>
      </c>
      <c r="G27" s="124">
        <f aca="true" t="shared" si="9" ref="G27:L27">G28</f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6.25">
      <c r="A28" s="145"/>
      <c r="B28" s="152" t="s">
        <v>76</v>
      </c>
      <c r="C28" s="103" t="s">
        <v>52</v>
      </c>
      <c r="D28" s="124">
        <f t="shared" si="1"/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</row>
    <row r="29" spans="1:12" s="112" customFormat="1" ht="39">
      <c r="A29" s="127"/>
      <c r="B29" s="128" t="s">
        <v>78</v>
      </c>
      <c r="C29" s="129" t="s">
        <v>79</v>
      </c>
      <c r="D29" s="124">
        <f t="shared" si="1"/>
        <v>10728048</v>
      </c>
      <c r="E29" s="124">
        <f>E30</f>
        <v>0</v>
      </c>
      <c r="F29" s="124">
        <f aca="true" t="shared" si="10" ref="F29:L29">F30</f>
        <v>0</v>
      </c>
      <c r="G29" s="124">
        <f t="shared" si="10"/>
        <v>24048</v>
      </c>
      <c r="H29" s="124">
        <f t="shared" si="10"/>
        <v>10704000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 t="shared" si="10"/>
        <v>0</v>
      </c>
    </row>
    <row r="30" spans="1:12" s="112" customFormat="1" ht="39">
      <c r="A30" s="127" t="s">
        <v>46</v>
      </c>
      <c r="B30" s="128" t="s">
        <v>80</v>
      </c>
      <c r="C30" s="129" t="s">
        <v>79</v>
      </c>
      <c r="D30" s="124">
        <f t="shared" si="1"/>
        <v>10728048</v>
      </c>
      <c r="E30" s="124">
        <f>SUM(E31)</f>
        <v>0</v>
      </c>
      <c r="F30" s="124">
        <f aca="true" t="shared" si="11" ref="F30:L30">SUM(F31)</f>
        <v>0</v>
      </c>
      <c r="G30" s="124">
        <f t="shared" si="11"/>
        <v>24048</v>
      </c>
      <c r="H30" s="124">
        <f t="shared" si="11"/>
        <v>10704000</v>
      </c>
      <c r="I30" s="124">
        <f t="shared" si="11"/>
        <v>0</v>
      </c>
      <c r="J30" s="124">
        <f t="shared" si="11"/>
        <v>0</v>
      </c>
      <c r="K30" s="124">
        <f t="shared" si="11"/>
        <v>0</v>
      </c>
      <c r="L30" s="124">
        <f t="shared" si="11"/>
        <v>0</v>
      </c>
    </row>
    <row r="31" spans="1:12" s="131" customFormat="1" ht="12.75">
      <c r="A31" s="130"/>
      <c r="B31" s="102">
        <v>3</v>
      </c>
      <c r="C31" s="143" t="s">
        <v>43</v>
      </c>
      <c r="D31" s="124">
        <f t="shared" si="1"/>
        <v>10728048</v>
      </c>
      <c r="E31" s="124">
        <f aca="true" t="shared" si="12" ref="E31:L31">E32+E36+E41+E43</f>
        <v>0</v>
      </c>
      <c r="F31" s="124">
        <f t="shared" si="12"/>
        <v>0</v>
      </c>
      <c r="G31" s="124">
        <f t="shared" si="12"/>
        <v>24048</v>
      </c>
      <c r="H31" s="124">
        <f t="shared" si="12"/>
        <v>10704000</v>
      </c>
      <c r="I31" s="124">
        <f t="shared" si="12"/>
        <v>0</v>
      </c>
      <c r="J31" s="124">
        <f t="shared" si="12"/>
        <v>0</v>
      </c>
      <c r="K31" s="124">
        <f t="shared" si="12"/>
        <v>0</v>
      </c>
      <c r="L31" s="124">
        <f t="shared" si="12"/>
        <v>0</v>
      </c>
    </row>
    <row r="32" spans="1:12" s="131" customFormat="1" ht="12.75">
      <c r="A32" s="130"/>
      <c r="B32" s="102" t="s">
        <v>58</v>
      </c>
      <c r="C32" s="144" t="s">
        <v>22</v>
      </c>
      <c r="D32" s="124">
        <f t="shared" si="1"/>
        <v>4311622</v>
      </c>
      <c r="E32" s="124">
        <f aca="true" t="shared" si="13" ref="E32:L32">E33+E34+E35</f>
        <v>0</v>
      </c>
      <c r="F32" s="124">
        <f t="shared" si="13"/>
        <v>0</v>
      </c>
      <c r="G32" s="124">
        <f t="shared" si="13"/>
        <v>0</v>
      </c>
      <c r="H32" s="124">
        <v>4311622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52" t="s">
        <v>59</v>
      </c>
      <c r="C33" s="144" t="s">
        <v>23</v>
      </c>
      <c r="D33" s="124">
        <f t="shared" si="1"/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s="148" customFormat="1" ht="12.75">
      <c r="A34" s="145"/>
      <c r="B34" s="152" t="s">
        <v>60</v>
      </c>
      <c r="C34" s="144" t="s">
        <v>24</v>
      </c>
      <c r="D34" s="124">
        <f t="shared" si="1"/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s="148" customFormat="1" ht="12.75">
      <c r="A35" s="145"/>
      <c r="B35" s="152" t="s">
        <v>61</v>
      </c>
      <c r="C35" s="144" t="s">
        <v>25</v>
      </c>
      <c r="D35" s="124">
        <f t="shared" si="1"/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s="131" customFormat="1" ht="12.75">
      <c r="A36" s="130"/>
      <c r="B36" s="102" t="s">
        <v>62</v>
      </c>
      <c r="C36" s="144" t="s">
        <v>26</v>
      </c>
      <c r="D36" s="124">
        <f t="shared" si="1"/>
        <v>6374426</v>
      </c>
      <c r="E36" s="124">
        <f aca="true" t="shared" si="14" ref="E36:L36">E37+E38+E39+E40</f>
        <v>0</v>
      </c>
      <c r="F36" s="124">
        <f t="shared" si="14"/>
        <v>0</v>
      </c>
      <c r="G36" s="124">
        <v>24048</v>
      </c>
      <c r="H36" s="124">
        <v>6350378</v>
      </c>
      <c r="I36" s="124">
        <f t="shared" si="14"/>
        <v>0</v>
      </c>
      <c r="J36" s="124">
        <f t="shared" si="14"/>
        <v>0</v>
      </c>
      <c r="K36" s="124">
        <f t="shared" si="14"/>
        <v>0</v>
      </c>
      <c r="L36" s="124">
        <f t="shared" si="14"/>
        <v>0</v>
      </c>
    </row>
    <row r="37" spans="1:12" s="148" customFormat="1" ht="12.75">
      <c r="A37" s="145"/>
      <c r="B37" s="152" t="s">
        <v>63</v>
      </c>
      <c r="C37" s="144" t="s">
        <v>27</v>
      </c>
      <c r="D37" s="124">
        <f t="shared" si="1"/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s="148" customFormat="1" ht="12.75">
      <c r="A38" s="145"/>
      <c r="B38" s="152" t="s">
        <v>64</v>
      </c>
      <c r="C38" s="144" t="s">
        <v>28</v>
      </c>
      <c r="D38" s="124">
        <f t="shared" si="1"/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s="148" customFormat="1" ht="12.75">
      <c r="A39" s="145"/>
      <c r="B39" s="152" t="s">
        <v>65</v>
      </c>
      <c r="C39" s="144" t="s">
        <v>29</v>
      </c>
      <c r="D39" s="124">
        <f t="shared" si="1"/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s="148" customFormat="1" ht="26.25">
      <c r="A40" s="145"/>
      <c r="B40" s="152" t="s">
        <v>66</v>
      </c>
      <c r="C40" s="144" t="s">
        <v>48</v>
      </c>
      <c r="D40" s="124">
        <f t="shared" si="1"/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s="131" customFormat="1" ht="12.75">
      <c r="A41" s="130"/>
      <c r="B41" s="102" t="s">
        <v>67</v>
      </c>
      <c r="C41" s="144" t="s">
        <v>54</v>
      </c>
      <c r="D41" s="124">
        <f>SUM(E41:L41)</f>
        <v>36000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v>36000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52" t="s">
        <v>68</v>
      </c>
      <c r="C42" s="144" t="s">
        <v>55</v>
      </c>
      <c r="D42" s="124">
        <f>SUM(E42:L42)</f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s="131" customFormat="1" ht="26.25">
      <c r="A43" s="130"/>
      <c r="B43" s="102" t="s">
        <v>69</v>
      </c>
      <c r="C43" s="144" t="s">
        <v>56</v>
      </c>
      <c r="D43" s="124">
        <f>SUM(E43:L43)</f>
        <v>6000</v>
      </c>
      <c r="E43" s="124">
        <f>SUM(E44)</f>
        <v>0</v>
      </c>
      <c r="F43" s="124">
        <f aca="true" t="shared" si="16" ref="F43:L43">SUM(F44)</f>
        <v>0</v>
      </c>
      <c r="G43" s="124">
        <f t="shared" si="16"/>
        <v>0</v>
      </c>
      <c r="H43" s="124">
        <v>6000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</row>
    <row r="44" spans="1:12" s="148" customFormat="1" ht="26.25">
      <c r="A44" s="145"/>
      <c r="B44" s="152" t="s">
        <v>70</v>
      </c>
      <c r="C44" s="144" t="s">
        <v>57</v>
      </c>
      <c r="D44" s="124">
        <f>SUM(E44:L44)</f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s="114" customFormat="1" ht="12.75">
      <c r="A45" s="157"/>
      <c r="B45" s="160"/>
      <c r="C45" s="158"/>
      <c r="D45" s="161"/>
      <c r="E45" s="159"/>
      <c r="F45" s="159"/>
      <c r="G45" s="159"/>
      <c r="H45" s="159"/>
      <c r="I45" s="159"/>
      <c r="J45" s="159"/>
      <c r="K45" s="159"/>
      <c r="L45" s="159"/>
    </row>
    <row r="46" spans="1:12" s="114" customFormat="1" ht="12.75">
      <c r="A46" s="157"/>
      <c r="B46" s="160"/>
      <c r="C46" s="158"/>
      <c r="D46" s="161"/>
      <c r="E46" s="159"/>
      <c r="F46" s="159"/>
      <c r="G46" s="159"/>
      <c r="H46" s="159"/>
      <c r="I46" s="159"/>
      <c r="J46" s="159"/>
      <c r="K46" s="159"/>
      <c r="L46" s="159"/>
    </row>
    <row r="47" spans="2:11" ht="12">
      <c r="B47" s="134"/>
      <c r="C47" s="136"/>
      <c r="D47" s="136"/>
      <c r="H47" s="134"/>
      <c r="I47" s="134"/>
      <c r="J47" s="134"/>
      <c r="K47" s="134"/>
    </row>
    <row r="48" spans="2:4" ht="12">
      <c r="B48" s="136"/>
      <c r="C48" s="137"/>
      <c r="D48" s="137"/>
    </row>
    <row r="49" spans="2:11" ht="12" customHeight="1">
      <c r="B49" s="208" t="s">
        <v>86</v>
      </c>
      <c r="C49" s="208"/>
      <c r="D49" s="208"/>
      <c r="H49" s="209" t="s">
        <v>104</v>
      </c>
      <c r="I49" s="209"/>
      <c r="J49" s="209"/>
      <c r="K49" s="209"/>
    </row>
  </sheetData>
  <sheetProtection/>
  <mergeCells count="5">
    <mergeCell ref="B2:C4"/>
    <mergeCell ref="B5:C5"/>
    <mergeCell ref="B6:L6"/>
    <mergeCell ref="B49:D49"/>
    <mergeCell ref="H49:K49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34">
      <selection activeCell="O30" sqref="O30"/>
    </sheetView>
  </sheetViews>
  <sheetFormatPr defaultColWidth="9.140625" defaultRowHeight="12.75"/>
  <cols>
    <col min="1" max="1" width="5.28125" style="110" customWidth="1"/>
    <col min="2" max="2" width="9.140625" style="110" customWidth="1"/>
    <col min="3" max="3" width="32.7109375" style="110" customWidth="1"/>
    <col min="4" max="12" width="12.421875" style="110" customWidth="1"/>
    <col min="13" max="16384" width="9.140625" style="110" customWidth="1"/>
  </cols>
  <sheetData>
    <row r="2" spans="2:3" ht="12">
      <c r="B2" s="203" t="s">
        <v>81</v>
      </c>
      <c r="C2" s="203"/>
    </row>
    <row r="3" spans="2:3" ht="12">
      <c r="B3" s="203"/>
      <c r="C3" s="203"/>
    </row>
    <row r="4" spans="2:3" ht="12">
      <c r="B4" s="203"/>
      <c r="C4" s="203"/>
    </row>
    <row r="5" spans="2:3" ht="39" customHeight="1">
      <c r="B5" s="204"/>
      <c r="C5" s="204"/>
    </row>
    <row r="6" spans="1:12" s="114" customFormat="1" ht="17.25">
      <c r="A6" s="112"/>
      <c r="B6" s="205" t="s">
        <v>18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s="114" customFormat="1" ht="17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2" s="114" customFormat="1" ht="12.75">
      <c r="A8" s="112"/>
      <c r="B8" s="115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s="111" customFormat="1" ht="72">
      <c r="A9" s="116" t="s">
        <v>53</v>
      </c>
      <c r="B9" s="117" t="s">
        <v>19</v>
      </c>
      <c r="C9" s="117" t="s">
        <v>20</v>
      </c>
      <c r="D9" s="118" t="s">
        <v>101</v>
      </c>
      <c r="E9" s="117" t="s">
        <v>10</v>
      </c>
      <c r="F9" s="117" t="s">
        <v>77</v>
      </c>
      <c r="G9" s="117" t="s">
        <v>11</v>
      </c>
      <c r="H9" s="117" t="s">
        <v>12</v>
      </c>
      <c r="I9" s="117" t="s">
        <v>13</v>
      </c>
      <c r="J9" s="117" t="s">
        <v>21</v>
      </c>
      <c r="K9" s="117" t="s">
        <v>15</v>
      </c>
      <c r="L9" s="117" t="s">
        <v>16</v>
      </c>
    </row>
    <row r="10" spans="1:12" s="120" customFormat="1" ht="12.75">
      <c r="A10" s="119"/>
      <c r="B10" s="119"/>
      <c r="C10" s="119"/>
      <c r="D10" s="119"/>
      <c r="E10" s="119">
        <v>11</v>
      </c>
      <c r="F10" s="119">
        <v>12</v>
      </c>
      <c r="G10" s="119">
        <v>32</v>
      </c>
      <c r="H10" s="119">
        <v>49</v>
      </c>
      <c r="I10" s="119">
        <v>54</v>
      </c>
      <c r="J10" s="119">
        <v>62</v>
      </c>
      <c r="K10" s="119">
        <v>72</v>
      </c>
      <c r="L10" s="119">
        <v>82</v>
      </c>
    </row>
    <row r="11" spans="1:12" s="112" customFormat="1" ht="12.75">
      <c r="A11" s="121"/>
      <c r="B11" s="122"/>
      <c r="C11" s="123" t="s">
        <v>32</v>
      </c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s="114" customFormat="1" ht="36.75" customHeight="1">
      <c r="A12" s="125"/>
      <c r="B12" s="122"/>
      <c r="C12" s="126" t="s">
        <v>81</v>
      </c>
      <c r="D12" s="124">
        <f>SUM(E12:L12)</f>
        <v>17382644</v>
      </c>
      <c r="E12" s="153">
        <f>SUM(E29,E13)</f>
        <v>0</v>
      </c>
      <c r="F12" s="124">
        <f aca="true" t="shared" si="0" ref="F12:L12">SUM(F29,F13)</f>
        <v>6654596</v>
      </c>
      <c r="G12" s="124">
        <f t="shared" si="0"/>
        <v>24048</v>
      </c>
      <c r="H12" s="124">
        <f t="shared" si="0"/>
        <v>10704000</v>
      </c>
      <c r="I12" s="153">
        <f t="shared" si="0"/>
        <v>0</v>
      </c>
      <c r="J12" s="153">
        <f t="shared" si="0"/>
        <v>0</v>
      </c>
      <c r="K12" s="153">
        <f t="shared" si="0"/>
        <v>0</v>
      </c>
      <c r="L12" s="153">
        <f t="shared" si="0"/>
        <v>0</v>
      </c>
    </row>
    <row r="13" spans="1:12" s="114" customFormat="1" ht="66">
      <c r="A13" s="127"/>
      <c r="B13" s="128" t="s">
        <v>91</v>
      </c>
      <c r="C13" s="129" t="s">
        <v>45</v>
      </c>
      <c r="D13" s="124">
        <f aca="true" t="shared" si="1" ref="D13:D40">SUM(E13:L13)</f>
        <v>6654596</v>
      </c>
      <c r="E13" s="124">
        <f aca="true" t="shared" si="2" ref="E13:L13">SUM(E14)</f>
        <v>0</v>
      </c>
      <c r="F13" s="124">
        <f t="shared" si="2"/>
        <v>6654596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</row>
    <row r="14" spans="1:12" s="114" customFormat="1" ht="52.5">
      <c r="A14" s="127" t="s">
        <v>46</v>
      </c>
      <c r="B14" s="128" t="s">
        <v>92</v>
      </c>
      <c r="C14" s="129" t="s">
        <v>47</v>
      </c>
      <c r="D14" s="124">
        <f t="shared" si="1"/>
        <v>6654596</v>
      </c>
      <c r="E14" s="124">
        <f aca="true" t="shared" si="3" ref="E14:L14">SUM(E15,E23)</f>
        <v>0</v>
      </c>
      <c r="F14" s="124">
        <f t="shared" si="3"/>
        <v>6654596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</row>
    <row r="15" spans="1:12" s="114" customFormat="1" ht="12.75">
      <c r="A15" s="130"/>
      <c r="B15" s="102">
        <v>3</v>
      </c>
      <c r="C15" s="143" t="s">
        <v>43</v>
      </c>
      <c r="D15" s="124">
        <f t="shared" si="1"/>
        <v>5824570</v>
      </c>
      <c r="E15" s="124">
        <f aca="true" t="shared" si="4" ref="E15:L15">E16+E19</f>
        <v>0</v>
      </c>
      <c r="F15" s="124">
        <f t="shared" si="4"/>
        <v>5824570</v>
      </c>
      <c r="G15" s="124">
        <f t="shared" si="4"/>
        <v>0</v>
      </c>
      <c r="H15" s="124">
        <f t="shared" si="4"/>
        <v>0</v>
      </c>
      <c r="I15" s="124">
        <f t="shared" si="4"/>
        <v>0</v>
      </c>
      <c r="J15" s="124">
        <f t="shared" si="4"/>
        <v>0</v>
      </c>
      <c r="K15" s="124">
        <f t="shared" si="4"/>
        <v>0</v>
      </c>
      <c r="L15" s="124">
        <f t="shared" si="4"/>
        <v>0</v>
      </c>
    </row>
    <row r="16" spans="1:12" s="114" customFormat="1" ht="12.75">
      <c r="A16" s="130"/>
      <c r="B16" s="102" t="s">
        <v>58</v>
      </c>
      <c r="C16" s="144" t="s">
        <v>22</v>
      </c>
      <c r="D16" s="124">
        <f t="shared" si="1"/>
        <v>5088378</v>
      </c>
      <c r="E16" s="124">
        <f aca="true" t="shared" si="5" ref="E16:L16">SUM(E17,E18)</f>
        <v>0</v>
      </c>
      <c r="F16" s="124">
        <v>5088378</v>
      </c>
      <c r="G16" s="124">
        <f t="shared" si="5"/>
        <v>0</v>
      </c>
      <c r="H16" s="124">
        <f t="shared" si="5"/>
        <v>0</v>
      </c>
      <c r="I16" s="124">
        <f t="shared" si="5"/>
        <v>0</v>
      </c>
      <c r="J16" s="124">
        <f t="shared" si="5"/>
        <v>0</v>
      </c>
      <c r="K16" s="124">
        <f t="shared" si="5"/>
        <v>0</v>
      </c>
      <c r="L16" s="124">
        <f t="shared" si="5"/>
        <v>0</v>
      </c>
    </row>
    <row r="17" spans="1:12" s="147" customFormat="1" ht="12.75">
      <c r="A17" s="145"/>
      <c r="B17" s="152" t="s">
        <v>59</v>
      </c>
      <c r="C17" s="144" t="s">
        <v>23</v>
      </c>
      <c r="D17" s="124">
        <f t="shared" si="1"/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</row>
    <row r="18" spans="1:12" s="147" customFormat="1" ht="12.75">
      <c r="A18" s="145"/>
      <c r="B18" s="152" t="s">
        <v>61</v>
      </c>
      <c r="C18" s="144" t="s">
        <v>25</v>
      </c>
      <c r="D18" s="124">
        <f t="shared" si="1"/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</row>
    <row r="19" spans="1:12" s="114" customFormat="1" ht="12.75">
      <c r="A19" s="130"/>
      <c r="B19" s="102" t="s">
        <v>62</v>
      </c>
      <c r="C19" s="144" t="s">
        <v>26</v>
      </c>
      <c r="D19" s="124">
        <f t="shared" si="1"/>
        <v>736192</v>
      </c>
      <c r="E19" s="124">
        <f>E20+E21+E22</f>
        <v>0</v>
      </c>
      <c r="F19" s="124">
        <v>736192</v>
      </c>
      <c r="G19" s="124">
        <f aca="true" t="shared" si="6" ref="G19:L19">G20+G21+G22</f>
        <v>0</v>
      </c>
      <c r="H19" s="124">
        <f t="shared" si="6"/>
        <v>0</v>
      </c>
      <c r="I19" s="124">
        <f t="shared" si="6"/>
        <v>0</v>
      </c>
      <c r="J19" s="124">
        <f t="shared" si="6"/>
        <v>0</v>
      </c>
      <c r="K19" s="124">
        <f t="shared" si="6"/>
        <v>0</v>
      </c>
      <c r="L19" s="124">
        <f t="shared" si="6"/>
        <v>0</v>
      </c>
    </row>
    <row r="20" spans="1:12" s="147" customFormat="1" ht="12.75">
      <c r="A20" s="145"/>
      <c r="B20" s="152" t="s">
        <v>64</v>
      </c>
      <c r="C20" s="144" t="s">
        <v>28</v>
      </c>
      <c r="D20" s="124">
        <f t="shared" si="1"/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</row>
    <row r="21" spans="1:12" s="147" customFormat="1" ht="12.75">
      <c r="A21" s="145"/>
      <c r="B21" s="152" t="s">
        <v>65</v>
      </c>
      <c r="C21" s="144" t="s">
        <v>29</v>
      </c>
      <c r="D21" s="124">
        <f t="shared" si="1"/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</row>
    <row r="22" spans="1:12" s="147" customFormat="1" ht="26.25">
      <c r="A22" s="145"/>
      <c r="B22" s="152">
        <v>329</v>
      </c>
      <c r="C22" s="144" t="s">
        <v>48</v>
      </c>
      <c r="D22" s="124">
        <f t="shared" si="1"/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</row>
    <row r="23" spans="1:12" s="114" customFormat="1" ht="26.25">
      <c r="A23" s="130"/>
      <c r="B23" s="102">
        <v>4</v>
      </c>
      <c r="C23" s="144" t="s">
        <v>30</v>
      </c>
      <c r="D23" s="124">
        <f t="shared" si="1"/>
        <v>830026</v>
      </c>
      <c r="E23" s="124">
        <f aca="true" t="shared" si="7" ref="E23:L23">E24+E27</f>
        <v>0</v>
      </c>
      <c r="F23" s="124">
        <f t="shared" si="7"/>
        <v>830026</v>
      </c>
      <c r="G23" s="124">
        <f t="shared" si="7"/>
        <v>0</v>
      </c>
      <c r="H23" s="124">
        <f t="shared" si="7"/>
        <v>0</v>
      </c>
      <c r="I23" s="124">
        <f t="shared" si="7"/>
        <v>0</v>
      </c>
      <c r="J23" s="124">
        <f t="shared" si="7"/>
        <v>0</v>
      </c>
      <c r="K23" s="124">
        <f t="shared" si="7"/>
        <v>0</v>
      </c>
      <c r="L23" s="124">
        <f t="shared" si="7"/>
        <v>0</v>
      </c>
    </row>
    <row r="24" spans="1:12" s="114" customFormat="1" ht="26.25">
      <c r="A24" s="130"/>
      <c r="B24" s="102" t="s">
        <v>71</v>
      </c>
      <c r="C24" s="144" t="s">
        <v>49</v>
      </c>
      <c r="D24" s="124">
        <f t="shared" si="1"/>
        <v>211276</v>
      </c>
      <c r="E24" s="124">
        <f>E25+E26</f>
        <v>0</v>
      </c>
      <c r="F24" s="124">
        <v>211276</v>
      </c>
      <c r="G24" s="124">
        <f aca="true" t="shared" si="8" ref="G24:L24">G25+G26</f>
        <v>0</v>
      </c>
      <c r="H24" s="124">
        <f t="shared" si="8"/>
        <v>0</v>
      </c>
      <c r="I24" s="124">
        <f t="shared" si="8"/>
        <v>0</v>
      </c>
      <c r="J24" s="124">
        <f t="shared" si="8"/>
        <v>0</v>
      </c>
      <c r="K24" s="124">
        <f t="shared" si="8"/>
        <v>0</v>
      </c>
      <c r="L24" s="124">
        <f t="shared" si="8"/>
        <v>0</v>
      </c>
    </row>
    <row r="25" spans="1:12" s="147" customFormat="1" ht="12.75">
      <c r="A25" s="145"/>
      <c r="B25" s="152" t="s">
        <v>72</v>
      </c>
      <c r="C25" s="144" t="s">
        <v>73</v>
      </c>
      <c r="D25" s="124">
        <f t="shared" si="1"/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</row>
    <row r="26" spans="1:12" s="147" customFormat="1" ht="12.75">
      <c r="A26" s="145"/>
      <c r="B26" s="152" t="s">
        <v>74</v>
      </c>
      <c r="C26" s="144" t="s">
        <v>50</v>
      </c>
      <c r="D26" s="124">
        <f t="shared" si="1"/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</row>
    <row r="27" spans="1:12" s="114" customFormat="1" ht="26.25">
      <c r="A27" s="130"/>
      <c r="B27" s="102" t="s">
        <v>75</v>
      </c>
      <c r="C27" s="143" t="s">
        <v>51</v>
      </c>
      <c r="D27" s="124">
        <f t="shared" si="1"/>
        <v>618750</v>
      </c>
      <c r="E27" s="124">
        <f>E28</f>
        <v>0</v>
      </c>
      <c r="F27" s="124">
        <v>618750</v>
      </c>
      <c r="G27" s="124">
        <f aca="true" t="shared" si="9" ref="G27:L27">G28</f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</row>
    <row r="28" spans="1:12" s="147" customFormat="1" ht="26.25">
      <c r="A28" s="145"/>
      <c r="B28" s="152" t="s">
        <v>76</v>
      </c>
      <c r="C28" s="103" t="s">
        <v>52</v>
      </c>
      <c r="D28" s="124">
        <f t="shared" si="1"/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</row>
    <row r="29" spans="1:12" s="112" customFormat="1" ht="39">
      <c r="A29" s="127"/>
      <c r="B29" s="128" t="s">
        <v>78</v>
      </c>
      <c r="C29" s="129" t="s">
        <v>79</v>
      </c>
      <c r="D29" s="124">
        <f t="shared" si="1"/>
        <v>10728048</v>
      </c>
      <c r="E29" s="124">
        <f>E30</f>
        <v>0</v>
      </c>
      <c r="F29" s="124">
        <f aca="true" t="shared" si="10" ref="F29:L29">F30</f>
        <v>0</v>
      </c>
      <c r="G29" s="124">
        <f t="shared" si="10"/>
        <v>24048</v>
      </c>
      <c r="H29" s="124">
        <f t="shared" si="10"/>
        <v>10704000</v>
      </c>
      <c r="I29" s="124">
        <f t="shared" si="10"/>
        <v>0</v>
      </c>
      <c r="J29" s="124">
        <f t="shared" si="10"/>
        <v>0</v>
      </c>
      <c r="K29" s="124">
        <f t="shared" si="10"/>
        <v>0</v>
      </c>
      <c r="L29" s="124">
        <f t="shared" si="10"/>
        <v>0</v>
      </c>
    </row>
    <row r="30" spans="1:12" s="112" customFormat="1" ht="39">
      <c r="A30" s="127" t="s">
        <v>46</v>
      </c>
      <c r="B30" s="128" t="s">
        <v>80</v>
      </c>
      <c r="C30" s="129" t="s">
        <v>79</v>
      </c>
      <c r="D30" s="124">
        <f t="shared" si="1"/>
        <v>10728048</v>
      </c>
      <c r="E30" s="124">
        <f>SUM(E31)</f>
        <v>0</v>
      </c>
      <c r="F30" s="124">
        <f aca="true" t="shared" si="11" ref="F30:L30">SUM(F31)</f>
        <v>0</v>
      </c>
      <c r="G30" s="124">
        <f t="shared" si="11"/>
        <v>24048</v>
      </c>
      <c r="H30" s="124">
        <f t="shared" si="11"/>
        <v>10704000</v>
      </c>
      <c r="I30" s="124">
        <f t="shared" si="11"/>
        <v>0</v>
      </c>
      <c r="J30" s="124">
        <f t="shared" si="11"/>
        <v>0</v>
      </c>
      <c r="K30" s="124">
        <f t="shared" si="11"/>
        <v>0</v>
      </c>
      <c r="L30" s="124">
        <f t="shared" si="11"/>
        <v>0</v>
      </c>
    </row>
    <row r="31" spans="1:12" s="131" customFormat="1" ht="12.75">
      <c r="A31" s="130"/>
      <c r="B31" s="102">
        <v>3</v>
      </c>
      <c r="C31" s="143" t="s">
        <v>43</v>
      </c>
      <c r="D31" s="124">
        <f t="shared" si="1"/>
        <v>10728048</v>
      </c>
      <c r="E31" s="124">
        <f>E32+E36+E41+E43</f>
        <v>0</v>
      </c>
      <c r="F31" s="124">
        <f aca="true" t="shared" si="12" ref="F31:L31">F32+F36+F41+F43</f>
        <v>0</v>
      </c>
      <c r="G31" s="124">
        <f t="shared" si="12"/>
        <v>24048</v>
      </c>
      <c r="H31" s="124">
        <f t="shared" si="12"/>
        <v>10704000</v>
      </c>
      <c r="I31" s="124">
        <f t="shared" si="12"/>
        <v>0</v>
      </c>
      <c r="J31" s="124">
        <f t="shared" si="12"/>
        <v>0</v>
      </c>
      <c r="K31" s="124">
        <f t="shared" si="12"/>
        <v>0</v>
      </c>
      <c r="L31" s="124">
        <f t="shared" si="12"/>
        <v>0</v>
      </c>
    </row>
    <row r="32" spans="1:12" s="131" customFormat="1" ht="12.75">
      <c r="A32" s="130"/>
      <c r="B32" s="102" t="s">
        <v>58</v>
      </c>
      <c r="C32" s="144" t="s">
        <v>22</v>
      </c>
      <c r="D32" s="124">
        <f t="shared" si="1"/>
        <v>4311622</v>
      </c>
      <c r="E32" s="124">
        <f>E33+E34+E35</f>
        <v>0</v>
      </c>
      <c r="F32" s="124">
        <f aca="true" t="shared" si="13" ref="F32:L32">F33+F34+F35</f>
        <v>0</v>
      </c>
      <c r="G32" s="124">
        <f t="shared" si="13"/>
        <v>0</v>
      </c>
      <c r="H32" s="124">
        <v>4311622</v>
      </c>
      <c r="I32" s="124">
        <f t="shared" si="13"/>
        <v>0</v>
      </c>
      <c r="J32" s="124">
        <f t="shared" si="13"/>
        <v>0</v>
      </c>
      <c r="K32" s="124">
        <f t="shared" si="13"/>
        <v>0</v>
      </c>
      <c r="L32" s="124">
        <f t="shared" si="13"/>
        <v>0</v>
      </c>
    </row>
    <row r="33" spans="1:12" s="148" customFormat="1" ht="12.75">
      <c r="A33" s="145"/>
      <c r="B33" s="152" t="s">
        <v>59</v>
      </c>
      <c r="C33" s="144" t="s">
        <v>23</v>
      </c>
      <c r="D33" s="124">
        <f t="shared" si="1"/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</row>
    <row r="34" spans="1:12" s="148" customFormat="1" ht="12.75">
      <c r="A34" s="145"/>
      <c r="B34" s="152" t="s">
        <v>60</v>
      </c>
      <c r="C34" s="144" t="s">
        <v>24</v>
      </c>
      <c r="D34" s="124">
        <f t="shared" si="1"/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</row>
    <row r="35" spans="1:12" s="148" customFormat="1" ht="12.75">
      <c r="A35" s="145"/>
      <c r="B35" s="152" t="s">
        <v>61</v>
      </c>
      <c r="C35" s="144" t="s">
        <v>25</v>
      </c>
      <c r="D35" s="124">
        <f t="shared" si="1"/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</row>
    <row r="36" spans="1:12" s="131" customFormat="1" ht="12.75">
      <c r="A36" s="130"/>
      <c r="B36" s="102" t="s">
        <v>62</v>
      </c>
      <c r="C36" s="144" t="s">
        <v>26</v>
      </c>
      <c r="D36" s="124">
        <f t="shared" si="1"/>
        <v>6374426</v>
      </c>
      <c r="E36" s="124">
        <f>E37+E38+E39+E40</f>
        <v>0</v>
      </c>
      <c r="F36" s="124">
        <f aca="true" t="shared" si="14" ref="F36:L36">F37+F38+F39+F40</f>
        <v>0</v>
      </c>
      <c r="G36" s="124">
        <v>24048</v>
      </c>
      <c r="H36" s="124">
        <v>6350378</v>
      </c>
      <c r="I36" s="124">
        <f t="shared" si="14"/>
        <v>0</v>
      </c>
      <c r="J36" s="124">
        <f t="shared" si="14"/>
        <v>0</v>
      </c>
      <c r="K36" s="124">
        <f t="shared" si="14"/>
        <v>0</v>
      </c>
      <c r="L36" s="124">
        <f t="shared" si="14"/>
        <v>0</v>
      </c>
    </row>
    <row r="37" spans="1:12" s="148" customFormat="1" ht="12.75">
      <c r="A37" s="145"/>
      <c r="B37" s="152" t="s">
        <v>63</v>
      </c>
      <c r="C37" s="144" t="s">
        <v>27</v>
      </c>
      <c r="D37" s="124">
        <f t="shared" si="1"/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</row>
    <row r="38" spans="1:12" s="148" customFormat="1" ht="12.75">
      <c r="A38" s="145"/>
      <c r="B38" s="152" t="s">
        <v>64</v>
      </c>
      <c r="C38" s="144" t="s">
        <v>28</v>
      </c>
      <c r="D38" s="124">
        <f t="shared" si="1"/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</row>
    <row r="39" spans="1:12" s="148" customFormat="1" ht="12.75">
      <c r="A39" s="145"/>
      <c r="B39" s="152" t="s">
        <v>65</v>
      </c>
      <c r="C39" s="144" t="s">
        <v>29</v>
      </c>
      <c r="D39" s="124">
        <f t="shared" si="1"/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</row>
    <row r="40" spans="1:12" s="148" customFormat="1" ht="26.25">
      <c r="A40" s="145"/>
      <c r="B40" s="152" t="s">
        <v>66</v>
      </c>
      <c r="C40" s="144" t="s">
        <v>48</v>
      </c>
      <c r="D40" s="124">
        <f t="shared" si="1"/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</row>
    <row r="41" spans="1:12" s="131" customFormat="1" ht="12.75">
      <c r="A41" s="130"/>
      <c r="B41" s="102" t="s">
        <v>67</v>
      </c>
      <c r="C41" s="144" t="s">
        <v>54</v>
      </c>
      <c r="D41" s="124">
        <f>SUM(E41:L41)</f>
        <v>36000</v>
      </c>
      <c r="E41" s="124">
        <f>E42</f>
        <v>0</v>
      </c>
      <c r="F41" s="124">
        <f aca="true" t="shared" si="15" ref="F41:L41">F42</f>
        <v>0</v>
      </c>
      <c r="G41" s="124">
        <f t="shared" si="15"/>
        <v>0</v>
      </c>
      <c r="H41" s="124">
        <v>36000</v>
      </c>
      <c r="I41" s="124">
        <f t="shared" si="15"/>
        <v>0</v>
      </c>
      <c r="J41" s="124">
        <f t="shared" si="15"/>
        <v>0</v>
      </c>
      <c r="K41" s="124">
        <f t="shared" si="15"/>
        <v>0</v>
      </c>
      <c r="L41" s="124">
        <f t="shared" si="15"/>
        <v>0</v>
      </c>
    </row>
    <row r="42" spans="1:12" s="148" customFormat="1" ht="12.75">
      <c r="A42" s="145"/>
      <c r="B42" s="152" t="s">
        <v>68</v>
      </c>
      <c r="C42" s="144" t="s">
        <v>55</v>
      </c>
      <c r="D42" s="124">
        <f>SUM(E42:L42)</f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s="131" customFormat="1" ht="26.25">
      <c r="A43" s="130"/>
      <c r="B43" s="102" t="s">
        <v>69</v>
      </c>
      <c r="C43" s="144" t="s">
        <v>56</v>
      </c>
      <c r="D43" s="124">
        <f>SUM(E43:L43)</f>
        <v>6000</v>
      </c>
      <c r="E43" s="124">
        <f>SUM(E44)</f>
        <v>0</v>
      </c>
      <c r="F43" s="124">
        <f aca="true" t="shared" si="16" ref="F43:L43">SUM(F44)</f>
        <v>0</v>
      </c>
      <c r="G43" s="124">
        <f t="shared" si="16"/>
        <v>0</v>
      </c>
      <c r="H43" s="124">
        <v>6000</v>
      </c>
      <c r="I43" s="124">
        <f t="shared" si="16"/>
        <v>0</v>
      </c>
      <c r="J43" s="124">
        <f t="shared" si="16"/>
        <v>0</v>
      </c>
      <c r="K43" s="124">
        <f t="shared" si="16"/>
        <v>0</v>
      </c>
      <c r="L43" s="124">
        <f t="shared" si="16"/>
        <v>0</v>
      </c>
    </row>
    <row r="44" spans="1:12" s="148" customFormat="1" ht="26.25">
      <c r="A44" s="145"/>
      <c r="B44" s="152" t="s">
        <v>70</v>
      </c>
      <c r="C44" s="144" t="s">
        <v>57</v>
      </c>
      <c r="D44" s="124">
        <f>SUM(E44:L44)</f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s="114" customFormat="1" ht="12.75">
      <c r="A45" s="157"/>
      <c r="B45" s="160"/>
      <c r="C45" s="158"/>
      <c r="D45" s="161"/>
      <c r="E45" s="159"/>
      <c r="F45" s="159"/>
      <c r="G45" s="159"/>
      <c r="H45" s="159"/>
      <c r="I45" s="159"/>
      <c r="J45" s="159"/>
      <c r="K45" s="159"/>
      <c r="L45" s="159"/>
    </row>
    <row r="46" spans="1:12" s="114" customFormat="1" ht="12.75">
      <c r="A46" s="157"/>
      <c r="B46" s="160"/>
      <c r="C46" s="158"/>
      <c r="D46" s="161"/>
      <c r="E46" s="159"/>
      <c r="F46" s="159"/>
      <c r="G46" s="159"/>
      <c r="H46" s="159"/>
      <c r="I46" s="159"/>
      <c r="J46" s="159"/>
      <c r="K46" s="159"/>
      <c r="L46" s="159"/>
    </row>
    <row r="47" spans="2:11" ht="12">
      <c r="B47" s="134"/>
      <c r="C47" s="134"/>
      <c r="D47" s="134"/>
      <c r="H47" s="134"/>
      <c r="I47" s="134"/>
      <c r="J47" s="134"/>
      <c r="K47" s="134"/>
    </row>
    <row r="49" spans="2:11" ht="12">
      <c r="B49" s="207" t="s">
        <v>87</v>
      </c>
      <c r="C49" s="207"/>
      <c r="D49" s="207"/>
      <c r="H49" s="206" t="s">
        <v>105</v>
      </c>
      <c r="I49" s="207"/>
      <c r="J49" s="207"/>
      <c r="K49" s="207"/>
    </row>
  </sheetData>
  <sheetProtection/>
  <mergeCells count="5">
    <mergeCell ref="B2:C4"/>
    <mergeCell ref="B5:C5"/>
    <mergeCell ref="B6:L6"/>
    <mergeCell ref="B49:D49"/>
    <mergeCell ref="H49:K49"/>
  </mergeCells>
  <printOptions/>
  <pageMargins left="0.31496062992125984" right="0.31496062992125984" top="0.35433070866141736" bottom="0.35433070866141736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korisnik523</cp:lastModifiedBy>
  <cp:lastPrinted>2022-03-01T11:02:19Z</cp:lastPrinted>
  <dcterms:created xsi:type="dcterms:W3CDTF">2013-09-11T11:00:21Z</dcterms:created>
  <dcterms:modified xsi:type="dcterms:W3CDTF">2022-10-03T18:36:15Z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